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849" activeTab="10"/>
  </bookViews>
  <sheets>
    <sheet name="主表校验表" sheetId="1" r:id="rId1"/>
    <sheet name="主表(一般工商企业)" sheetId="2" r:id="rId2"/>
    <sheet name="1（1）收入明细表" sheetId="3" r:id="rId3"/>
    <sheet name="1（2）金融企业收入明细表" sheetId="4" state="hidden" r:id="rId4"/>
    <sheet name="1（3）事业单位收入明细表" sheetId="5" state="hidden" r:id="rId5"/>
    <sheet name="2（1）成本费用明细表" sheetId="6" r:id="rId6"/>
    <sheet name="2（2）金融企业成本费用明细表" sheetId="7" state="hidden" r:id="rId7"/>
    <sheet name="2（3）事业单位支出明细表" sheetId="8" state="hidden" r:id="rId8"/>
    <sheet name="3纳税调整明细表" sheetId="9" r:id="rId9"/>
    <sheet name="4弥补亏损明细表" sheetId="10" r:id="rId10"/>
    <sheet name="5税收优惠明细表" sheetId="11" r:id="rId11"/>
    <sheet name="6境外所得税抵免明细表" sheetId="12" r:id="rId12"/>
    <sheet name="7以公允价值计量调整表" sheetId="13" r:id="rId13"/>
    <sheet name="8广告费纳税调整表" sheetId="14" r:id="rId14"/>
    <sheet name="9资产折旧纳税调整表" sheetId="15" r:id="rId15"/>
    <sheet name="10减值准备纳税调整表" sheetId="16" r:id="rId16"/>
    <sheet name="11股权投资所得明细表" sheetId="17" r:id="rId17"/>
    <sheet name="12企业所得税其他优惠明细表" sheetId="18" r:id="rId18"/>
    <sheet name="13职工教育经费支出跨年度纳税调整表" sheetId="19" r:id="rId19"/>
    <sheet name="14职工福利费支出纳税调整表" sheetId="20" r:id="rId20"/>
  </sheets>
  <definedNames>
    <definedName name="_xlnm.Print_Area" localSheetId="2">'1（1）收入明细表'!$A$1:$C$31</definedName>
    <definedName name="_xlnm.Print_Area" localSheetId="15">'10减值准备纳税调整表'!$A$1:$G$24</definedName>
    <definedName name="_xlnm.Print_Area" localSheetId="16">'11股权投资所得明细表'!$A$1:$Q$26</definedName>
    <definedName name="_xlnm.Print_Area" localSheetId="17">'12企业所得税其他优惠明细表'!$A$1:$I$26</definedName>
    <definedName name="_xlnm.Print_Area" localSheetId="18">'13职工教育经费支出跨年度纳税调整表'!$A$1:$C$19</definedName>
    <definedName name="_xlnm.Print_Area" localSheetId="19">'14职工福利费支出纳税调整表'!$A$1:$C$20</definedName>
    <definedName name="_xlnm.Print_Area" localSheetId="5">'2（1）成本费用明细表'!$A$1:$C$33</definedName>
    <definedName name="_xlnm.Print_Area" localSheetId="8">'3纳税调整明细表'!$A$1:$G$64</definedName>
    <definedName name="_xlnm.Print_Area" localSheetId="9">'4弥补亏损明细表'!$A$1:$M$17</definedName>
    <definedName name="_xlnm.Print_Area" localSheetId="10">'5税收优惠明细表'!$A$1:$C$52</definedName>
    <definedName name="_xlnm.Print_Area" localSheetId="11">'6境外所得税抵免明细表'!$A$1:$R$17</definedName>
    <definedName name="_xlnm.Print_Area" localSheetId="12">'7以公允价值计量调整表'!$A$1:$G$19</definedName>
    <definedName name="_xlnm.Print_Area" localSheetId="13">'8广告费纳税调整表'!$A$1:$C$19</definedName>
    <definedName name="_xlnm.Print_Area" localSheetId="14">'9资产折旧纳税调整表'!$A$4:$I$26</definedName>
    <definedName name="_xlnm.Print_Area" localSheetId="1">'主表(一般工商企业)'!$A$1:$I$51</definedName>
    <definedName name="_xlnm.Print_Area" localSheetId="0">'主表校验表'!$A$1:$I$51</definedName>
    <definedName name="qylx">'5税收优惠明细表'!$C$54:$C$55</definedName>
  </definedNames>
  <calcPr fullCalcOnLoad="1" fullPrecision="0"/>
</workbook>
</file>

<file path=xl/sharedStrings.xml><?xml version="1.0" encoding="utf-8"?>
<sst xmlns="http://schemas.openxmlformats.org/spreadsheetml/2006/main" count="944" uniqueCount="731">
  <si>
    <t>减：弥补以前年度亏损（填附表四）</t>
  </si>
  <si>
    <t>行次</t>
  </si>
  <si>
    <t>企业所得税年度纳税申报表附表一（2）</t>
  </si>
  <si>
    <t>金融企业收入明细表</t>
  </si>
  <si>
    <t>填报时间：  年  月  日</t>
  </si>
  <si>
    <t>项目</t>
  </si>
  <si>
    <t xml:space="preserve">金额 </t>
  </si>
  <si>
    <t>（1）存放同业</t>
  </si>
  <si>
    <t>（2）存放中央银行</t>
  </si>
  <si>
    <t>（3）拆出资金</t>
  </si>
  <si>
    <t>（4）发放贷款及垫款</t>
  </si>
  <si>
    <t>（5）买入返售金融资产</t>
  </si>
  <si>
    <t>（1）结算与清算手续费</t>
  </si>
  <si>
    <t>（2）代理业务手续费</t>
  </si>
  <si>
    <t>（3）信用承诺手续费及佣金</t>
  </si>
  <si>
    <t>（4）银行卡手续费</t>
  </si>
  <si>
    <t>（5）顾问和咨询费</t>
  </si>
  <si>
    <t>（6）托管及其他受托业务佣金</t>
  </si>
  <si>
    <t>（7）其他</t>
  </si>
  <si>
    <t>3、其他业务收入</t>
  </si>
  <si>
    <t xml:space="preserve"> </t>
  </si>
  <si>
    <t>保费收入</t>
  </si>
  <si>
    <t>减：分出保费</t>
  </si>
  <si>
    <t xml:space="preserve">    提取未到期责任准备金</t>
  </si>
  <si>
    <t xml:space="preserve">经办人（签章）：                             </t>
  </si>
  <si>
    <t>法定代表人（签章）：</t>
  </si>
  <si>
    <t>金    额</t>
  </si>
  <si>
    <t>金融企业成本费用明细表</t>
  </si>
  <si>
    <t>项              目</t>
  </si>
  <si>
    <t>金     额</t>
  </si>
  <si>
    <t>经办人（签章）：</t>
  </si>
  <si>
    <t>企业所得税年度纳税申报表附表三</t>
  </si>
  <si>
    <t>账载金额</t>
  </si>
  <si>
    <t>税收金额</t>
  </si>
  <si>
    <t>调增金额</t>
  </si>
  <si>
    <t>调减金额</t>
  </si>
  <si>
    <t>一、收入类调整项目</t>
  </si>
  <si>
    <t>#</t>
  </si>
  <si>
    <t>　2．接受捐赠收入</t>
  </si>
  <si>
    <t>*</t>
  </si>
  <si>
    <t>　4．未按权责发生制原则确认的收入</t>
  </si>
  <si>
    <t>　6．按权益法核算的长期股权投资持有期间的投资损益</t>
  </si>
  <si>
    <t>　9．公允价值变动净收益（填写附表七）</t>
  </si>
  <si>
    <t>　10．确认为递延收益的政府补助</t>
  </si>
  <si>
    <t>　13．不征税收入（填附表一[3]）</t>
  </si>
  <si>
    <t>　14．免税收入（填附表五）</t>
  </si>
  <si>
    <t>　15．减计收入（填附表五）</t>
  </si>
  <si>
    <t>　16．减、免税项目所得（填附表五）</t>
  </si>
  <si>
    <t>　17．抵扣应纳税所得额（填附表五）</t>
  </si>
  <si>
    <t>　18．其他</t>
  </si>
  <si>
    <t>二、扣除类调整项目</t>
  </si>
  <si>
    <t>　2．工资薪金支出</t>
  </si>
  <si>
    <t>　3．职工福利费支出</t>
  </si>
  <si>
    <t>　4．职工教育经费支出</t>
  </si>
  <si>
    <t>　5．工会经费支出</t>
  </si>
  <si>
    <t>　6．业务招待费支出</t>
  </si>
  <si>
    <t>　8．捐赠支出</t>
  </si>
  <si>
    <t>　9．利息支出</t>
  </si>
  <si>
    <t>　10．住房公积金</t>
  </si>
  <si>
    <t>　11．罚金、罚款和被没收财物的损失</t>
  </si>
  <si>
    <t>　12．税收滞纳金</t>
  </si>
  <si>
    <t>　13．赞助支出</t>
  </si>
  <si>
    <t>　14．各类基本社会保障性缴款</t>
  </si>
  <si>
    <t>　15．补充养老保险、补充医疗保险</t>
  </si>
  <si>
    <t>　18．不征税收入用于支出所形成的费用</t>
  </si>
  <si>
    <t>　19．加计扣除（填附表五）</t>
  </si>
  <si>
    <t>　20．其他</t>
  </si>
  <si>
    <t>三、资产类调整项目</t>
  </si>
  <si>
    <t>　1．财产损失</t>
  </si>
  <si>
    <t>　2．固定资产折旧（填写附表九）</t>
  </si>
  <si>
    <t>　4．长期待摊费用的摊销（填写附表九）</t>
  </si>
  <si>
    <t>　5．无形资产摊销（填写附表九）</t>
  </si>
  <si>
    <t>　6．投资转让、处置所得（填写附表十一）</t>
  </si>
  <si>
    <t>五、房地产企业预售收入计算的预计利润</t>
  </si>
  <si>
    <t>合　　　　计</t>
  </si>
  <si>
    <t>注:</t>
  </si>
  <si>
    <t>企业所得税年度纳税申报表附表四</t>
  </si>
  <si>
    <t>企业所得税弥补亏损明细表</t>
  </si>
  <si>
    <t>年度</t>
  </si>
  <si>
    <t>合计</t>
  </si>
  <si>
    <t>前四年度</t>
  </si>
  <si>
    <t>前三年度</t>
  </si>
  <si>
    <t>前二年度</t>
  </si>
  <si>
    <t>前一年度</t>
  </si>
  <si>
    <t>第一年</t>
  </si>
  <si>
    <t>第二年</t>
  </si>
  <si>
    <t>第三年</t>
  </si>
  <si>
    <t>第四年</t>
  </si>
  <si>
    <t>第五年</t>
  </si>
  <si>
    <t>本年</t>
  </si>
  <si>
    <t>经办人(签章):</t>
  </si>
  <si>
    <t>法定代表人(签章):</t>
  </si>
  <si>
    <t xml:space="preserve">企业所得税年度纳税申报表附表五   </t>
  </si>
  <si>
    <t>税收优惠明细表</t>
  </si>
  <si>
    <t>项          目</t>
  </si>
  <si>
    <t xml:space="preserve">    2、其他</t>
  </si>
  <si>
    <t xml:space="preserve">    4、其他</t>
  </si>
  <si>
    <t xml:space="preserve">      1、蔬菜、谷物、薯类、油料、豆类、棉花、麻类、糖料、水果、坚果的种植</t>
  </si>
  <si>
    <t xml:space="preserve">      2、农作物新品种的选育</t>
  </si>
  <si>
    <t xml:space="preserve">      3、中药材的种植</t>
  </si>
  <si>
    <t xml:space="preserve">      4、林木的培育和种植</t>
  </si>
  <si>
    <t xml:space="preserve">      5、牲畜、家禽的饲养</t>
  </si>
  <si>
    <t xml:space="preserve">      6、林产品的采集</t>
  </si>
  <si>
    <t xml:space="preserve">      7、灌溉、农产品初加工、兽医、农技推广、农机作业和维修等农、林、牧、渔服务业项目</t>
  </si>
  <si>
    <t xml:space="preserve">      8、远洋捕捞</t>
  </si>
  <si>
    <t xml:space="preserve">      9、其他</t>
  </si>
  <si>
    <t xml:space="preserve">   （三）从事国家重点扶持的公共基础设施项目投资经营的所得</t>
  </si>
  <si>
    <t xml:space="preserve">   （四）从事符合条件的环境保护、节能节水项目的所得</t>
  </si>
  <si>
    <t xml:space="preserve">   （五）符合条件的技术转让所得</t>
  </si>
  <si>
    <t xml:space="preserve">   （六）其他</t>
  </si>
  <si>
    <t xml:space="preserve">   （一）符合条件的小型微利企业</t>
  </si>
  <si>
    <t xml:space="preserve">   （二）国家需要重点扶持的高新技术企业</t>
  </si>
  <si>
    <t xml:space="preserve">   （三）民族自治地方的企业应缴纳的企业所得税中属于地方分享的部分</t>
  </si>
  <si>
    <t>六、创业投资企业抵扣的应纳税所得额</t>
  </si>
  <si>
    <t xml:space="preserve">        </t>
  </si>
  <si>
    <t>企业所得税年度纳税申报表附表六</t>
  </si>
  <si>
    <t>境外所得税抵免计算明细表</t>
  </si>
  <si>
    <t>填报时间:    年  月  日</t>
  </si>
  <si>
    <t>境外所得</t>
  </si>
  <si>
    <t>税率</t>
  </si>
  <si>
    <t>企业所得税年度纳税申报表附表七</t>
  </si>
  <si>
    <t>以公允价值计量资产纳税调整表</t>
  </si>
  <si>
    <t>资产种类</t>
  </si>
  <si>
    <t>期初金额</t>
  </si>
  <si>
    <t>期末金额</t>
  </si>
  <si>
    <t>计税基础</t>
  </si>
  <si>
    <t>一、公允价值计量且其变动计入当期损益的金融资产</t>
  </si>
  <si>
    <t>二、公允价值计量且其变动计入当期损益的金融负债</t>
  </si>
  <si>
    <t>三、投资性房地产</t>
  </si>
  <si>
    <t xml:space="preserve">                经办人:</t>
  </si>
  <si>
    <t>企业所得税年度纳税申报表附表八</t>
  </si>
  <si>
    <t>广告费和业务宣传费跨年度纳税调整表</t>
  </si>
  <si>
    <t>本年度广告费和业务宣传费支出</t>
  </si>
  <si>
    <t>本年计算广告费和业务宣传费扣除限额的销售（营业）收入</t>
  </si>
  <si>
    <t>税收规定的扣除率</t>
  </si>
  <si>
    <t>加：以前年度累计结转扣除额</t>
  </si>
  <si>
    <t>减：本年扣除的以前年度结转额</t>
  </si>
  <si>
    <t xml:space="preserve">       经办人（签章）：                        法定代表人（签章）：</t>
  </si>
  <si>
    <t>企业所得税年度纳税申报表附表九</t>
  </si>
  <si>
    <t xml:space="preserve">资产折旧、摊销纳税调整明细表              </t>
  </si>
  <si>
    <t>填报日期:  年  月  日</t>
  </si>
  <si>
    <t>资产类别</t>
  </si>
  <si>
    <t>资产原值</t>
  </si>
  <si>
    <t>折旧、摊销年限</t>
  </si>
  <si>
    <t>本期折旧、摊销额</t>
  </si>
  <si>
    <t>纳税调整额</t>
  </si>
  <si>
    <t>会计</t>
  </si>
  <si>
    <t>税收</t>
  </si>
  <si>
    <t>一、固定资产</t>
  </si>
  <si>
    <t>二、生产性生物资产</t>
  </si>
  <si>
    <t>企业所得税年度纳税申报表附表十</t>
  </si>
  <si>
    <t>资产减值准备项目调整明细表</t>
  </si>
  <si>
    <t xml:space="preserve">        填报日期:  年  月  日</t>
  </si>
  <si>
    <t>准备金类别</t>
  </si>
  <si>
    <t>期初余额</t>
  </si>
  <si>
    <t>本期转回额</t>
  </si>
  <si>
    <t>本期计提额</t>
  </si>
  <si>
    <t>期末余额</t>
  </si>
  <si>
    <t>坏（呆）账准备</t>
  </si>
  <si>
    <t>存货跌价准备</t>
  </si>
  <si>
    <t>*其中：消耗性生物资产减值准备</t>
  </si>
  <si>
    <t>*持有至到期投资减值准备</t>
  </si>
  <si>
    <t>*可供出售金融资产减值</t>
  </si>
  <si>
    <t>#短期投资跌价准备</t>
  </si>
  <si>
    <t>长期股权投资减值准备</t>
  </si>
  <si>
    <t>*投资性房地产减值准备</t>
  </si>
  <si>
    <t>固定资产减值准备</t>
  </si>
  <si>
    <t>在建工程（工程物资）减值准备</t>
  </si>
  <si>
    <t>*生产性生物资产减值准备</t>
  </si>
  <si>
    <t>无形资产减值准备</t>
  </si>
  <si>
    <t>商誉减值准备</t>
  </si>
  <si>
    <t>贷款损失准备</t>
  </si>
  <si>
    <t>其他</t>
  </si>
  <si>
    <t xml:space="preserve">                        经办人(签章):</t>
  </si>
  <si>
    <t>企业所得税年度纳税申报表附表十一</t>
  </si>
  <si>
    <t>期初投资额</t>
  </si>
  <si>
    <t>本年度增（减）投资额</t>
  </si>
  <si>
    <t>投资成本</t>
  </si>
  <si>
    <t>会计核算投资收益</t>
  </si>
  <si>
    <t>股息红利</t>
  </si>
  <si>
    <t>投资转让所得（损失）</t>
  </si>
  <si>
    <t>会计投资损益</t>
  </si>
  <si>
    <t>税收确认的股息红利</t>
  </si>
  <si>
    <t>会计与税收的差异</t>
  </si>
  <si>
    <t>投资转让净收入</t>
  </si>
  <si>
    <t>会计上确认的转让所得或损失</t>
  </si>
  <si>
    <t>免税收入</t>
  </si>
  <si>
    <t>全额征税收入</t>
  </si>
  <si>
    <t>权益法核算对初始投资成本调整产生的收益</t>
  </si>
  <si>
    <t>投资损失补充资料</t>
  </si>
  <si>
    <t>当年度结转金额</t>
  </si>
  <si>
    <t>已弥补金额</t>
  </si>
  <si>
    <t>本年度弥补金额</t>
  </si>
  <si>
    <t>结转以后年度待弥补金额</t>
  </si>
  <si>
    <t>备注:</t>
  </si>
  <si>
    <t>以前年度结转在本年度税前扣除的股权投资转让损失</t>
  </si>
  <si>
    <t xml:space="preserve"> 经办人（签章）:</t>
  </si>
  <si>
    <t>类别</t>
  </si>
  <si>
    <t>行次</t>
  </si>
  <si>
    <t>项目</t>
  </si>
  <si>
    <t>金额</t>
  </si>
  <si>
    <r>
      <t xml:space="preserve">        </t>
    </r>
    <r>
      <rPr>
        <sz val="10"/>
        <rFont val="宋体"/>
        <family val="0"/>
      </rPr>
      <t>营业税金及附加</t>
    </r>
  </si>
  <si>
    <r>
      <t xml:space="preserve">        </t>
    </r>
    <r>
      <rPr>
        <sz val="10"/>
        <rFont val="宋体"/>
        <family val="0"/>
      </rPr>
      <t>资产减值损失</t>
    </r>
  </si>
  <si>
    <t>二、营业利润</t>
  </si>
  <si>
    <t>其中：不征税收入</t>
  </si>
  <si>
    <t>　　　免税收入</t>
  </si>
  <si>
    <t>　　　减计收入</t>
  </si>
  <si>
    <t>　　　减、免税项目所得</t>
  </si>
  <si>
    <t>　　　加计扣除</t>
  </si>
  <si>
    <t>　　　抵扣应纳税所得额</t>
  </si>
  <si>
    <t>加：境外应税所得弥补境内亏损</t>
  </si>
  <si>
    <t>减:本年累计实际已预缴的所得税额</t>
  </si>
  <si>
    <t>其中:汇总纳税的总机构分摊预缴的税额</t>
  </si>
  <si>
    <t xml:space="preserve">     汇总纳税的总机构财政调库预缴的税额</t>
  </si>
  <si>
    <t xml:space="preserve">     汇总纳税的总机构所属分支机构分摊的预缴税额</t>
  </si>
  <si>
    <t xml:space="preserve">     合并纳税企业就地预缴的所得税额</t>
  </si>
  <si>
    <t>附列资料</t>
  </si>
  <si>
    <t>代理申报中介机构公章：</t>
  </si>
  <si>
    <r>
      <t>主管税务机关受理专用章</t>
    </r>
    <r>
      <rPr>
        <sz val="10"/>
        <rFont val="Times New Roman"/>
        <family val="1"/>
      </rPr>
      <t>:</t>
    </r>
  </si>
  <si>
    <t>经办人：</t>
  </si>
  <si>
    <r>
      <t>受理人</t>
    </r>
    <r>
      <rPr>
        <sz val="10"/>
        <rFont val="Times New Roman"/>
        <family val="1"/>
      </rPr>
      <t>:</t>
    </r>
  </si>
  <si>
    <r>
      <t>受理日期：年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日</t>
    </r>
  </si>
  <si>
    <t>经办人及执业证件号码：</t>
  </si>
  <si>
    <t>代理申报日期：年 月 日</t>
  </si>
  <si>
    <t xml:space="preserve"> </t>
  </si>
  <si>
    <t>应纳税所得额计算</t>
  </si>
  <si>
    <t>应纳税额计算</t>
  </si>
  <si>
    <t>利润总额计算</t>
  </si>
  <si>
    <t xml:space="preserve">                   填报时间：  年  月  日</t>
  </si>
  <si>
    <t>金额单位：元(列至角分)</t>
  </si>
  <si>
    <t>以前年度多缴的所得税额在本年抵减额</t>
  </si>
  <si>
    <t>加：公允价值变动收益</t>
  </si>
  <si>
    <r>
      <t xml:space="preserve">        </t>
    </r>
    <r>
      <rPr>
        <sz val="10"/>
        <rFont val="宋体"/>
        <family val="0"/>
      </rPr>
      <t>投资收益</t>
    </r>
  </si>
  <si>
    <t>中华人民共和国企业所得税年度纳税申报表（A类）</t>
  </si>
  <si>
    <t>一、营业收入（填附表一）</t>
  </si>
  <si>
    <t>加：纳税调整增加额（填附表三）</t>
  </si>
  <si>
    <t>减：纳税调整减少额（填附表三）</t>
  </si>
  <si>
    <t>税率（25%）</t>
  </si>
  <si>
    <t>减：减免所得税额（填附表五）</t>
  </si>
  <si>
    <t>减：抵免所得税额（填附表五）</t>
  </si>
  <si>
    <t>加：境外所得应纳所得税额（填附表六）</t>
  </si>
  <si>
    <t>减：境外所得抵免所得税额（填附表六）</t>
  </si>
  <si>
    <t xml:space="preserve">     合并纳税（母子体制）成员企业就地预缴比例</t>
  </si>
  <si>
    <t>减：营业成本（填附表二）</t>
  </si>
  <si>
    <t xml:space="preserve">        销售费用（填附表二）</t>
  </si>
  <si>
    <t xml:space="preserve">        管理费用（填附表二）</t>
  </si>
  <si>
    <t xml:space="preserve">        财务费用（填附表二）</t>
  </si>
  <si>
    <t>加：营业外收入（填附表一）</t>
  </si>
  <si>
    <t>减：营业外支出（填附表二）</t>
  </si>
  <si>
    <t>三、利润总额（10＋11－12）</t>
  </si>
  <si>
    <t>应纳所得税额（25×26）</t>
  </si>
  <si>
    <t>纳税调整后所得（13＋14－15＋22）</t>
  </si>
  <si>
    <t>应纳税所得额（23－24）</t>
  </si>
  <si>
    <t>应纳税额（27－28－29）</t>
  </si>
  <si>
    <t>实际应纳所得税额（30＋31－32）</t>
  </si>
  <si>
    <t>本年应补（退）的所得税额（33－34）</t>
  </si>
  <si>
    <t>一、营业收入（2＋19＋25＋35）</t>
  </si>
  <si>
    <t>（一）银行业务收入（3＋10＋18）</t>
  </si>
  <si>
    <t>1.银行业利息收入（4＋5＋6＋7＋8＋9）</t>
  </si>
  <si>
    <t>2.银行业手续费及佣金收入（11＋12＋13＋14＋15＋16＋17）</t>
  </si>
  <si>
    <t>（二）保险业务收入（20＋24）</t>
  </si>
  <si>
    <t>（三）证券业务收入（26＋33＋34）</t>
  </si>
  <si>
    <t>1.手续费及佣金收入（27＋28＋29＋30＋31＋32）</t>
  </si>
  <si>
    <t>（四）其他金融业务收入（36＋37）</t>
  </si>
  <si>
    <t>二、视同销售收入（39＋40＋41）</t>
  </si>
  <si>
    <t>三、营业外收入（43＋44＋45＋46＋47＋48）</t>
  </si>
  <si>
    <t xml:space="preserve">填报时间    年  月  日                         金额单位:元（列至角分）        </t>
  </si>
  <si>
    <t>企业所得税年度纳税申报表附表二（2）</t>
  </si>
  <si>
    <t>金额单位:元（列至角分）</t>
  </si>
  <si>
    <t>二、视同销售应确认成本（42＋43＋44）</t>
  </si>
  <si>
    <t>三、营业外支出（46＋47＋48＋49＋50）</t>
  </si>
  <si>
    <t xml:space="preserve">                      填报时间：     年   月   日              金额单位：元（列至角分）</t>
  </si>
  <si>
    <t>　1．视同销售收入（填写附表一）</t>
  </si>
  <si>
    <t>　11．境外应税所得（填写附表六）</t>
  </si>
  <si>
    <t>　1．视同销售成本（填写附表二）</t>
  </si>
  <si>
    <t>　7．广告费和业务宣传费支出（填写附表八）</t>
  </si>
  <si>
    <t>四、准备金调整项目（填写附表十）</t>
  </si>
  <si>
    <t xml:space="preserve">                 经办人（签章）:</t>
  </si>
  <si>
    <t>法定代表人（签章）:</t>
  </si>
  <si>
    <t xml:space="preserve">   （四）过渡期税收优惠</t>
  </si>
  <si>
    <t>资产总额（全年平均数）</t>
  </si>
  <si>
    <t>企业从业人数（全年平均人数）</t>
  </si>
  <si>
    <t>一、免税收入（2＋3＋4＋5）</t>
  </si>
  <si>
    <t>二、减计收入（7＋8）</t>
  </si>
  <si>
    <t>三、加计扣除额合计（10＋11＋12＋13）</t>
  </si>
  <si>
    <t>四、减免所得额合计（15＋25＋29＋30＋31＋32）</t>
  </si>
  <si>
    <t xml:space="preserve">   （二）减税所得（26＋27＋28）</t>
  </si>
  <si>
    <t>五、减免税合计（34＋35＋36＋37＋38）</t>
  </si>
  <si>
    <t>七、抵免所得税额合计（41＋42＋43＋44）</t>
  </si>
  <si>
    <t>6（3－4－5）</t>
  </si>
  <si>
    <t>8（6－7）</t>
  </si>
  <si>
    <t>10（8×9）</t>
  </si>
  <si>
    <t>14（12－13）</t>
  </si>
  <si>
    <t>经办人（签章）:</t>
  </si>
  <si>
    <t>法定代表人（签章）</t>
  </si>
  <si>
    <t xml:space="preserve">                                           填报时间：  年  月  日                         金额单位：元（列至角分）</t>
  </si>
  <si>
    <t>6（7＋14）</t>
  </si>
  <si>
    <t>10（7－8－9）</t>
  </si>
  <si>
    <t>14（11－12）</t>
  </si>
  <si>
    <t>15（11－13）</t>
  </si>
  <si>
    <t>以前年度应缴未缴在本年入库所得税额</t>
  </si>
  <si>
    <t>（6）其他</t>
  </si>
  <si>
    <t>1.已赚保费（21－22－23）</t>
  </si>
  <si>
    <t>2.其他业务收入</t>
  </si>
  <si>
    <t>（1）证券承销业务收入</t>
  </si>
  <si>
    <t>（2）证券经纪业务收入</t>
  </si>
  <si>
    <t>（3）受托客户资产管理业务收入</t>
  </si>
  <si>
    <t>（4）代理兑付证券业务收入</t>
  </si>
  <si>
    <t xml:space="preserve"> (5)代理保管证券业务收入</t>
  </si>
  <si>
    <t>2.利息净收入</t>
  </si>
  <si>
    <t>3.其他业务收入</t>
  </si>
  <si>
    <t>1.业务收入</t>
  </si>
  <si>
    <t>1.非货币性资产交换</t>
  </si>
  <si>
    <t>2.货物、财产、劳务视同销售收入</t>
  </si>
  <si>
    <t>3.其他视同销售收入</t>
  </si>
  <si>
    <t>1.固定资产盘盈</t>
  </si>
  <si>
    <t>2.处置固定资产净收益</t>
  </si>
  <si>
    <t>3.非货币性资产交易收益</t>
  </si>
  <si>
    <t>4.出售无形资产收益</t>
  </si>
  <si>
    <t>5.罚款净收入</t>
  </si>
  <si>
    <t>6.其他</t>
  </si>
  <si>
    <t xml:space="preserve">         填报时间:  年  月  日</t>
  </si>
  <si>
    <t>一、营业成本（2＋17＋31＋38）</t>
  </si>
  <si>
    <t xml:space="preserve">  （一）银行业务成本（3＋11＋15＋16）</t>
  </si>
  <si>
    <t xml:space="preserve">    1.银行利息支出（4＋5＋…＋10）</t>
  </si>
  <si>
    <t xml:space="preserve">      （1）同业存放</t>
  </si>
  <si>
    <t xml:space="preserve">      （2）向中央银行借款</t>
  </si>
  <si>
    <t xml:space="preserve">      （3）拆入资金</t>
  </si>
  <si>
    <t xml:space="preserve">      （4）吸收存款</t>
  </si>
  <si>
    <t xml:space="preserve">      （5）卖出回购金融资产</t>
  </si>
  <si>
    <t xml:space="preserve">      （6）发行债券</t>
  </si>
  <si>
    <t xml:space="preserve">      （7）其他</t>
  </si>
  <si>
    <t xml:space="preserve">    2.银行手续费及佣金支出（12＋13＋14）</t>
  </si>
  <si>
    <t xml:space="preserve">      （1）手续费支出</t>
  </si>
  <si>
    <t xml:space="preserve">      （2）佣金支出</t>
  </si>
  <si>
    <t xml:space="preserve">      （3）其他</t>
  </si>
  <si>
    <t xml:space="preserve">    3.业务及管理费</t>
  </si>
  <si>
    <t xml:space="preserve">    4.其他业务成本</t>
  </si>
  <si>
    <t xml:space="preserve">  （二）保险业务支出（18＋30）</t>
  </si>
  <si>
    <t xml:space="preserve">    1.业务支出（19＋20－21＋22－23＋24＋25＋26＋27－28＋29）</t>
  </si>
  <si>
    <t xml:space="preserve">      （1）退保金</t>
  </si>
  <si>
    <t xml:space="preserve">      （2）赔付支出</t>
  </si>
  <si>
    <t xml:space="preserve">      减：摊回赔付支出</t>
  </si>
  <si>
    <t xml:space="preserve">      （3）提取保险责任准备金</t>
  </si>
  <si>
    <t xml:space="preserve">      减：摊回保险责任准备金</t>
  </si>
  <si>
    <t xml:space="preserve">      （4）保单红利支出</t>
  </si>
  <si>
    <t xml:space="preserve">      （5）分保费用</t>
  </si>
  <si>
    <t xml:space="preserve">      （6）手续费及佣金支出</t>
  </si>
  <si>
    <t xml:space="preserve">      （7）业务及管理费</t>
  </si>
  <si>
    <t xml:space="preserve">      减：摊回分保费用</t>
  </si>
  <si>
    <t xml:space="preserve">      （8）其他</t>
  </si>
  <si>
    <t xml:space="preserve">    2.其他业务成本</t>
  </si>
  <si>
    <t xml:space="preserve">  （三）证券业务支出（32＋36＋37）</t>
  </si>
  <si>
    <t xml:space="preserve">    1.证券手续费支出（33＋34＋35）</t>
  </si>
  <si>
    <t xml:space="preserve">      （1）证券经纪业务支出</t>
  </si>
  <si>
    <t xml:space="preserve">      （2）佣金</t>
  </si>
  <si>
    <t xml:space="preserve">    2.业务及管理费</t>
  </si>
  <si>
    <t xml:space="preserve">    3.其他业务成本</t>
  </si>
  <si>
    <t xml:space="preserve">  （四）其他金融业务支出（39＋40）</t>
  </si>
  <si>
    <t xml:space="preserve">    1.业务支出</t>
  </si>
  <si>
    <t xml:space="preserve">    1.非货币性资产交换成本</t>
  </si>
  <si>
    <t xml:space="preserve">    2.货物、财产、劳务视同销售成本</t>
  </si>
  <si>
    <t xml:space="preserve">    3.其他视同销售成本</t>
  </si>
  <si>
    <t xml:space="preserve">    1.固定资产盘亏</t>
  </si>
  <si>
    <t xml:space="preserve">    2.处置固定资产净损失</t>
  </si>
  <si>
    <t xml:space="preserve">    3.非货币性资产交易损失</t>
  </si>
  <si>
    <t xml:space="preserve">    4.出售无形资产损失</t>
  </si>
  <si>
    <t xml:space="preserve">    5.其他</t>
  </si>
  <si>
    <t xml:space="preserve">                                               金额单位：元(列至角分)</t>
  </si>
  <si>
    <t>（七）享受“两免三减半”的生产性外商投资企业</t>
  </si>
  <si>
    <t>（八）享受“五免五减半”的港口码头外商投资企业</t>
  </si>
  <si>
    <t>（九）追加投资单独享受所得税定期减免优惠的外商投资企业</t>
  </si>
  <si>
    <t>（十）享受延长三年减半征收企业所得税优惠的先进技术外商投资企业</t>
  </si>
  <si>
    <t>（十一）享受减按15%税率征收企业所得税的能源、交通、港口、码头外商投资企业</t>
  </si>
  <si>
    <t>（十二）享受“外商投资在3000万美元以上，回收投资时间长的项目”优惠，减按15%税率征收企业所得税的外商投资企业</t>
  </si>
  <si>
    <t>金额单位：元（列至角分）</t>
  </si>
  <si>
    <t>金额单位：元（列至角分）</t>
  </si>
  <si>
    <t>类别</t>
  </si>
  <si>
    <t>行次</t>
  </si>
  <si>
    <t>项目</t>
  </si>
  <si>
    <t>金额</t>
  </si>
  <si>
    <t>利润总额计算</t>
  </si>
  <si>
    <r>
      <t xml:space="preserve">        </t>
    </r>
    <r>
      <rPr>
        <sz val="10"/>
        <rFont val="宋体"/>
        <family val="0"/>
      </rPr>
      <t>营业税金及附加</t>
    </r>
  </si>
  <si>
    <r>
      <t xml:space="preserve">        </t>
    </r>
    <r>
      <rPr>
        <sz val="10"/>
        <rFont val="宋体"/>
        <family val="0"/>
      </rPr>
      <t>资产减值损失</t>
    </r>
  </si>
  <si>
    <t>加：公允价值变动收益</t>
  </si>
  <si>
    <r>
      <t xml:space="preserve">        </t>
    </r>
    <r>
      <rPr>
        <sz val="10"/>
        <rFont val="宋体"/>
        <family val="0"/>
      </rPr>
      <t>投资收益</t>
    </r>
  </si>
  <si>
    <t>二、营业利润</t>
  </si>
  <si>
    <t>应纳税所得额计算</t>
  </si>
  <si>
    <t>其中：不征税收入</t>
  </si>
  <si>
    <t>　　　免税收入</t>
  </si>
  <si>
    <t>　　　减计收入</t>
  </si>
  <si>
    <t>　　　减、免税项目所得</t>
  </si>
  <si>
    <t>　　　加计扣除</t>
  </si>
  <si>
    <t>　　　抵扣应纳税所得额</t>
  </si>
  <si>
    <t>加：境外应税所得弥补境内亏损</t>
  </si>
  <si>
    <t>应纳税额计算</t>
  </si>
  <si>
    <t>减:本年累计实际已预缴的所得税额</t>
  </si>
  <si>
    <t>其中:汇总纳税的总机构分摊预缴的税额</t>
  </si>
  <si>
    <t xml:space="preserve">     汇总纳税的总机构财政调库预缴的税额</t>
  </si>
  <si>
    <t xml:space="preserve">     汇总纳税的总机构所属分支机构分摊的预缴税额</t>
  </si>
  <si>
    <t xml:space="preserve">     合并纳税企业就地预缴的所得税额</t>
  </si>
  <si>
    <t>附列资料</t>
  </si>
  <si>
    <t>以前年度多缴的所得税额在本年抵减额</t>
  </si>
  <si>
    <t>以前年度应缴未缴在本年入库所得税额</t>
  </si>
  <si>
    <t>纳税人公章：</t>
  </si>
  <si>
    <t>代理申报中介机构公章：</t>
  </si>
  <si>
    <r>
      <t>主管税务机关受理专用章</t>
    </r>
    <r>
      <rPr>
        <sz val="10"/>
        <rFont val="Times New Roman"/>
        <family val="1"/>
      </rPr>
      <t>:</t>
    </r>
  </si>
  <si>
    <t>经办人：</t>
  </si>
  <si>
    <t>经办人及执业证件号码：</t>
  </si>
  <si>
    <r>
      <t>受理人</t>
    </r>
    <r>
      <rPr>
        <sz val="10"/>
        <rFont val="Times New Roman"/>
        <family val="1"/>
      </rPr>
      <t>:</t>
    </r>
  </si>
  <si>
    <t>申报日期： 年  月  日</t>
  </si>
  <si>
    <t>代理申报日期：年 月 日</t>
  </si>
  <si>
    <r>
      <t>受理日期：年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日</t>
    </r>
  </si>
  <si>
    <t>第1行＝第2＋19＋25＋35行</t>
  </si>
  <si>
    <t>第2行＝第3＋10＋18行</t>
  </si>
  <si>
    <t>第3行＝第4至9行合计</t>
  </si>
  <si>
    <t>第10行＝第11至17行合计</t>
  </si>
  <si>
    <t>第19行＝第20＋24行。</t>
  </si>
  <si>
    <t>第20行＝第21―22―23行</t>
  </si>
  <si>
    <t>第25行＝第26＋33＋34行</t>
  </si>
  <si>
    <t>第26行＝第27＋28＋29＋30＋31＋32行</t>
  </si>
  <si>
    <t>第35行＝第36＋37行</t>
  </si>
  <si>
    <t>第38行＝第39＋40＋41行</t>
  </si>
  <si>
    <t>第42行＝第43至48行合计</t>
  </si>
  <si>
    <t>第1行＝第2＋17＋31＋38行。</t>
  </si>
  <si>
    <t>第2行＝第3＋11＋15＋16行</t>
  </si>
  <si>
    <t>第3行＝第4至10行合计</t>
  </si>
  <si>
    <t>第11行＝第12＋13＋14行</t>
  </si>
  <si>
    <t>第17行＝第18＋30行</t>
  </si>
  <si>
    <t>第18行＝第19＋20―21＋22―23＋24＋25＋26＋27―28＋29行</t>
  </si>
  <si>
    <t>第31行＝第32＋36＋37行</t>
  </si>
  <si>
    <t>第32行＝第33＋34＋35行</t>
  </si>
  <si>
    <t>第38行＝第39＋40行</t>
  </si>
  <si>
    <t>第41行＝第42＋43＋44行。</t>
  </si>
  <si>
    <t>第45行＝第46至50行合计。</t>
  </si>
  <si>
    <t>工业企业</t>
  </si>
  <si>
    <t>企业所得税年度纳税申报表附表一（1）</t>
  </si>
  <si>
    <t>收入明细表</t>
  </si>
  <si>
    <t xml:space="preserve">项                  目 </t>
  </si>
  <si>
    <t>金   额</t>
  </si>
  <si>
    <t>一、销售（营业）收入合计（2＋13）</t>
  </si>
  <si>
    <t xml:space="preserve">  （一）营业收入合计（3＋8）</t>
  </si>
  <si>
    <t xml:space="preserve">    1.主营业务收入（4＋5＋6＋7）</t>
  </si>
  <si>
    <t xml:space="preserve">      （1）销售货物</t>
  </si>
  <si>
    <t xml:space="preserve">      （2）提供劳务</t>
  </si>
  <si>
    <t xml:space="preserve">      （3）让渡资产使用权</t>
  </si>
  <si>
    <t xml:space="preserve">      （4）建造合同</t>
  </si>
  <si>
    <t xml:space="preserve">    2.其他业务收入（9＋10＋11＋12）</t>
  </si>
  <si>
    <t xml:space="preserve">      （1）材料销售收入</t>
  </si>
  <si>
    <t xml:space="preserve">      （2）代购代销手续费收入</t>
  </si>
  <si>
    <t xml:space="preserve">      （3）包装物出租收入</t>
  </si>
  <si>
    <t xml:space="preserve">      （4）其他</t>
  </si>
  <si>
    <t xml:space="preserve">  （二）视同销售收入（14＋15＋16）</t>
  </si>
  <si>
    <t xml:space="preserve">      （1）非货币性交易视同销售收入</t>
  </si>
  <si>
    <t xml:space="preserve">      （2）货物、财产、劳务视同销售收入</t>
  </si>
  <si>
    <t xml:space="preserve">      （3）其他视同销售收入</t>
  </si>
  <si>
    <t>二、营业外收入（18＋19＋20＋21＋22＋23＋24＋25＋26）</t>
  </si>
  <si>
    <t>经办人（签章）:                            法定代表人（签章）:</t>
  </si>
  <si>
    <t xml:space="preserve">    1.固定资产盘盈</t>
  </si>
  <si>
    <t xml:space="preserve">    2.处置固定资产净收益</t>
  </si>
  <si>
    <t xml:space="preserve">    3.非货币性资产交易收益</t>
  </si>
  <si>
    <t xml:space="preserve">    4.出售无形资产收益</t>
  </si>
  <si>
    <t xml:space="preserve">    5.罚款净收入</t>
  </si>
  <si>
    <t xml:space="preserve">    6.债务重组收益</t>
  </si>
  <si>
    <t xml:space="preserve">    7.政府补助收入</t>
  </si>
  <si>
    <t xml:space="preserve">    8.捐赠收入</t>
  </si>
  <si>
    <t xml:space="preserve">    9.其他</t>
  </si>
  <si>
    <t>企业所得税年度纳税申报表附表一（3）</t>
  </si>
  <si>
    <t>事业单位、社会团体、民办非企业单位收入明细表</t>
  </si>
  <si>
    <t xml:space="preserve">      　填报时间：  年  月  日</t>
  </si>
  <si>
    <t>金额单位：元（列至角分）</t>
  </si>
  <si>
    <t>一、收入总额（2＋3＋……＋9）</t>
  </si>
  <si>
    <t xml:space="preserve">    财政补助收入</t>
  </si>
  <si>
    <t xml:space="preserve">    上级补助收入</t>
  </si>
  <si>
    <t xml:space="preserve">    拨入专款</t>
  </si>
  <si>
    <t xml:space="preserve">    事业收入</t>
  </si>
  <si>
    <t xml:space="preserve">    经营收入</t>
  </si>
  <si>
    <t xml:space="preserve">    附属单位缴款</t>
  </si>
  <si>
    <t xml:space="preserve">    投资收益</t>
  </si>
  <si>
    <t xml:space="preserve">    其他收入</t>
  </si>
  <si>
    <t>二、不征税收入总额（11＋12＋13＋14）</t>
  </si>
  <si>
    <t xml:space="preserve">    财政拨款</t>
  </si>
  <si>
    <t xml:space="preserve">    行政事业性收费</t>
  </si>
  <si>
    <t xml:space="preserve">    政府性基金</t>
  </si>
  <si>
    <t xml:space="preserve">    其他</t>
  </si>
  <si>
    <t>四、应纳税收入总额占全部收入总额比重（15÷1）</t>
  </si>
  <si>
    <t>　     经办人（签章）：            法定代表人</t>
  </si>
  <si>
    <t>（签章）：　</t>
  </si>
  <si>
    <t>企业所得税年度纳税申报表附表二（1）</t>
  </si>
  <si>
    <t>成本费用明细表</t>
  </si>
  <si>
    <t xml:space="preserve">                       填报时间：  年  月  日       金额单位：元（列至角分）</t>
  </si>
  <si>
    <t>一、销售（营业）成本合计（2＋7＋12）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</si>
  <si>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（一）主营业务成本（3＋4＋5＋6）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</si>
  <si>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（1）销售货物成本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</si>
  <si>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（2）提供劳务成本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</si>
  <si>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（3）让渡资产使用权成本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</si>
  <si>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（4）建造合同成本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</si>
  <si>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（二）其他业务成本（8＋9＋10＋11）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</si>
  <si>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（1）材料销售成本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</si>
  <si>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（2）代购代销费用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</si>
  <si>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（3）包装物出租成本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</si>
  <si>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（4）其他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</si>
  <si>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（三）视同销售成本（13＋14＋15）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</si>
  <si>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（1）非货币性交易视同销售成本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</si>
  <si>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（2）货物、财产、劳务视同销售成本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</si>
  <si>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（3）其他视同销售成本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</si>
  <si>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1.固定资产盘亏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</si>
  <si>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3.出售无形资产损失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</si>
  <si>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4.债务重组损失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</si>
  <si>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5.罚款支出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</si>
  <si>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6.非常损失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</si>
  <si>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7.捐赠支出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</si>
  <si>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8.其他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</si>
  <si>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1.销售（营业）费用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</si>
  <si>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2.管理费用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</si>
  <si>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3.财务费用</t>
    </r>
  </si>
  <si>
    <t>企业所得税年度纳税申报表附表二（3）</t>
  </si>
  <si>
    <t>事业单位、社会团体、民办非企业单位支出明细表</t>
  </si>
  <si>
    <t>填报时间：  年  月  日　</t>
  </si>
  <si>
    <t>一、支出总额（2＋3＋……＋10）</t>
  </si>
  <si>
    <t xml:space="preserve">  拨出经费</t>
  </si>
  <si>
    <t xml:space="preserve">  上缴上级支出</t>
  </si>
  <si>
    <t xml:space="preserve">  拨出专款</t>
  </si>
  <si>
    <t xml:space="preserve">  专款支出</t>
  </si>
  <si>
    <t xml:space="preserve">  事业支出</t>
  </si>
  <si>
    <t xml:space="preserve">  经营支出</t>
  </si>
  <si>
    <t xml:space="preserve">  对附属单位补助</t>
  </si>
  <si>
    <t xml:space="preserve">  结转自筹基建</t>
  </si>
  <si>
    <t xml:space="preserve">  其他支出</t>
  </si>
  <si>
    <t>二、不准扣除的支出总额</t>
  </si>
  <si>
    <t xml:space="preserve">    （1）税收规定不允许扣除的支出项目金额</t>
  </si>
  <si>
    <t xml:space="preserve">    （2）按分摊比例计算的支出项目金额</t>
  </si>
  <si>
    <t>三、准予扣除的支出总额</t>
  </si>
  <si>
    <t>　经办人（签章）：                  法定代表人</t>
  </si>
  <si>
    <t>　（签章）：</t>
  </si>
  <si>
    <t>第1行＝第2行至10行合计。</t>
  </si>
  <si>
    <t>第13行保留小数点后两位</t>
  </si>
  <si>
    <r>
      <t>.</t>
    </r>
    <r>
      <rPr>
        <sz val="12"/>
        <rFont val="宋体"/>
        <family val="0"/>
      </rPr>
      <t>第14行＝第1－11行</t>
    </r>
  </si>
  <si>
    <r>
      <t>第1行＝第2</t>
    </r>
    <r>
      <rPr>
        <sz val="12"/>
        <rFont val="宋体"/>
        <family val="0"/>
      </rPr>
      <t>行至</t>
    </r>
    <r>
      <rPr>
        <sz val="12"/>
        <color indexed="8"/>
        <rFont val="宋体"/>
        <family val="0"/>
      </rPr>
      <t>9行合计。</t>
    </r>
  </si>
  <si>
    <t>第10行＝第11至14行合计。</t>
  </si>
  <si>
    <t>第15行＝第1－10行</t>
  </si>
  <si>
    <t>第16行＝第15÷1行。保留小数点后四位</t>
  </si>
  <si>
    <t>第8行＝主表第9行。</t>
  </si>
  <si>
    <t>三、应纳税收入总额（1－10）</t>
  </si>
  <si>
    <t>二、营业外支出（17＋18＋……＋24）</t>
  </si>
  <si>
    <t>三、期间费用（26＋27＋28）</t>
  </si>
  <si>
    <t>纳税调整项目明细表</t>
  </si>
  <si>
    <t>*</t>
  </si>
  <si>
    <t>　3．不符合税收规定的销售折扣和折让</t>
  </si>
  <si>
    <t>　5．按权益法核算长期股权投资对初始投资成本调整确认收益</t>
  </si>
  <si>
    <t>　7．特殊重组</t>
  </si>
  <si>
    <t xml:space="preserve"> </t>
  </si>
  <si>
    <t>　8．一般重组</t>
  </si>
  <si>
    <t>　12．不允许扣除的境外投资损失</t>
  </si>
  <si>
    <t>*</t>
  </si>
  <si>
    <t>　16．与未实现融资收益相关在当期确认的财务费用</t>
  </si>
  <si>
    <t>　17．与取得收入无关的支出</t>
  </si>
  <si>
    <t>　3．生产性生物资产折旧（填写附表九）</t>
  </si>
  <si>
    <t xml:space="preserve">  7.油气勘探投资(填写附表九)</t>
  </si>
  <si>
    <t xml:space="preserve">  8.油气开发投资(填写附表九)</t>
  </si>
  <si>
    <t>　9．其他</t>
  </si>
  <si>
    <t>*</t>
  </si>
  <si>
    <t>六、特别纳税调整应税所得</t>
  </si>
  <si>
    <t>七、其他</t>
  </si>
  <si>
    <t>1、标有*或#的行次,纳税人分别按照适用的国家统一会计制度填报。</t>
  </si>
  <si>
    <t>2、没有标注的行次,无论执行何种会计核算办法,有差异就填报相应行次,填*号不可填列</t>
  </si>
  <si>
    <t>3、有二级附表的项目只填调增、调减金额，帐载金额、税收金额不再填写。</t>
  </si>
  <si>
    <t>法定代表人(签章):</t>
  </si>
  <si>
    <t>金  额</t>
  </si>
  <si>
    <r>
      <t xml:space="preserve">    </t>
    </r>
    <r>
      <rPr>
        <sz val="12"/>
        <rFont val="宋体"/>
        <family val="0"/>
      </rPr>
      <t>其中：不允许扣除的广告费和业务宣传费支出</t>
    </r>
  </si>
  <si>
    <t>本年度符合条件的广告费和业务宣传费支出（1－2）</t>
  </si>
  <si>
    <t>本年广告费和业务宣传费扣除限额（4×5）</t>
  </si>
  <si>
    <t>本年广告费和业务宣传费支出纳税调整额（3≤6，本行＝2行；3＞6，本行＝1－6）</t>
  </si>
  <si>
    <t>本年结转以后年度扣除额（3＞6，本行＝3－6；3≤6，本行＝0）</t>
  </si>
  <si>
    <t>累计结转以后年度扣除额（8＋9－10）</t>
  </si>
  <si>
    <t>账载金额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</si>
  <si>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>房屋建筑物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</si>
  <si>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2</t>
    </r>
    <r>
      <rPr>
        <sz val="10"/>
        <rFont val="宋体"/>
        <family val="0"/>
      </rPr>
      <t>.</t>
    </r>
    <r>
      <rPr>
        <sz val="10"/>
        <rFont val="宋体"/>
        <family val="0"/>
      </rPr>
      <t>飞机、火车、轮船、机器、机械和其他生产设备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</si>
  <si>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3、</t>
    </r>
    <r>
      <rPr>
        <sz val="10"/>
        <rFont val="宋体"/>
        <family val="0"/>
      </rPr>
      <t>.</t>
    </r>
    <r>
      <rPr>
        <sz val="10"/>
        <rFont val="宋体"/>
        <family val="0"/>
      </rPr>
      <t>与生产经营有关的器具工具家具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</si>
  <si>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4</t>
    </r>
    <r>
      <rPr>
        <sz val="10"/>
        <rFont val="宋体"/>
        <family val="0"/>
      </rPr>
      <t>.</t>
    </r>
    <r>
      <rPr>
        <sz val="10"/>
        <rFont val="宋体"/>
        <family val="0"/>
      </rPr>
      <t>飞机、火车、轮船以外的运输工具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</si>
  <si>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5</t>
    </r>
    <r>
      <rPr>
        <sz val="10"/>
        <rFont val="宋体"/>
        <family val="0"/>
      </rPr>
      <t>.</t>
    </r>
    <r>
      <rPr>
        <sz val="10"/>
        <rFont val="宋体"/>
        <family val="0"/>
      </rPr>
      <t>电子设备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</si>
  <si>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>林木类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</si>
  <si>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2</t>
    </r>
    <r>
      <rPr>
        <sz val="10"/>
        <rFont val="宋体"/>
        <family val="0"/>
      </rPr>
      <t>.</t>
    </r>
    <r>
      <rPr>
        <sz val="10"/>
        <rFont val="宋体"/>
        <family val="0"/>
      </rPr>
      <t>畜类</t>
    </r>
  </si>
  <si>
    <t>三、长期待摊费用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</si>
  <si>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>已足额提取折旧的固定资产的改建支出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</si>
  <si>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2</t>
    </r>
    <r>
      <rPr>
        <sz val="10"/>
        <rFont val="宋体"/>
        <family val="0"/>
      </rPr>
      <t>.</t>
    </r>
    <r>
      <rPr>
        <sz val="10"/>
        <rFont val="宋体"/>
        <family val="0"/>
      </rPr>
      <t>租入固定资产的的改建支出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</si>
  <si>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3</t>
    </r>
    <r>
      <rPr>
        <sz val="10"/>
        <rFont val="宋体"/>
        <family val="0"/>
      </rPr>
      <t>.</t>
    </r>
    <r>
      <rPr>
        <sz val="10"/>
        <rFont val="宋体"/>
        <family val="0"/>
      </rPr>
      <t>固定资产大修理支出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</si>
  <si>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4</t>
    </r>
    <r>
      <rPr>
        <sz val="10"/>
        <rFont val="宋体"/>
        <family val="0"/>
      </rPr>
      <t>.</t>
    </r>
    <r>
      <rPr>
        <sz val="10"/>
        <rFont val="宋体"/>
        <family val="0"/>
      </rPr>
      <t>其他长期待摊费用</t>
    </r>
  </si>
  <si>
    <t>四、无形资产</t>
  </si>
  <si>
    <t>五、油气勘探投资</t>
  </si>
  <si>
    <t>六、油气开发投资</t>
  </si>
  <si>
    <t>金额单位:元(列至角分)</t>
  </si>
  <si>
    <t>——</t>
  </si>
  <si>
    <t>矿区权益减值</t>
  </si>
  <si>
    <r>
      <t>注：标有</t>
    </r>
    <r>
      <rPr>
        <sz val="12"/>
        <rFont val="Times New Roman"/>
        <family val="1"/>
      </rPr>
      <t>*</t>
    </r>
    <r>
      <rPr>
        <sz val="12"/>
        <rFont val="宋体"/>
        <family val="0"/>
      </rPr>
      <t>或</t>
    </r>
    <r>
      <rPr>
        <sz val="12"/>
        <rFont val="Times New Roman"/>
        <family val="1"/>
      </rPr>
      <t>#</t>
    </r>
    <r>
      <rPr>
        <sz val="12"/>
        <rFont val="宋体"/>
        <family val="0"/>
      </rPr>
      <t>的行次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纳税人分别按照适用的国家统一会计制度填报。</t>
    </r>
  </si>
  <si>
    <t>企业所得税年度纳税申报表附表十二</t>
  </si>
  <si>
    <t>行次</t>
  </si>
  <si>
    <r>
      <t>项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目</t>
    </r>
  </si>
  <si>
    <r>
      <t>金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额</t>
    </r>
  </si>
  <si>
    <t xml:space="preserve">  合计</t>
  </si>
  <si>
    <t>（一）软件生产企业、集成电路企业</t>
  </si>
  <si>
    <t>（二）转制科研机构</t>
  </si>
  <si>
    <t>（三）文化事业单位转制</t>
  </si>
  <si>
    <t>（四）生产和装配伤残人员专门用品企业</t>
  </si>
  <si>
    <t>（五）下岗失业人员再就业</t>
  </si>
  <si>
    <t xml:space="preserve"> （六）监狱、劳教企业</t>
  </si>
  <si>
    <t>（十三）新办文化企业</t>
  </si>
  <si>
    <t>（十四）经济特区新设立高新技术企业优惠政策</t>
  </si>
  <si>
    <t xml:space="preserve"> 经办人（签章）:                              法定代表人（签章）:</t>
  </si>
  <si>
    <t>金额单位：元（列至角分）</t>
  </si>
  <si>
    <t>抵免方式</t>
  </si>
  <si>
    <t>国家或地区</t>
  </si>
  <si>
    <t>境外所得换算含税所得</t>
  </si>
  <si>
    <t>弥补以前年度亏损</t>
  </si>
  <si>
    <t>免税所得</t>
  </si>
  <si>
    <t>弥补亏损前境外应税所得额</t>
  </si>
  <si>
    <t>可弥补境内亏损</t>
  </si>
  <si>
    <t>境外应纳税所得额</t>
  </si>
  <si>
    <t>境外所得应纳税额</t>
  </si>
  <si>
    <t>境外所得可抵免税额</t>
  </si>
  <si>
    <t>境外所得税款抵免限额</t>
  </si>
  <si>
    <t>本年可抵免的境外所得税款</t>
  </si>
  <si>
    <t>未超过境外所得税款抵免限额的余额</t>
  </si>
  <si>
    <t>本年可抵免以前年度所得税额</t>
  </si>
  <si>
    <t>前五年境外所得已缴税款未抵免余额</t>
  </si>
  <si>
    <t>定率抵免</t>
  </si>
  <si>
    <t>直接抵免</t>
  </si>
  <si>
    <t>间接抵免</t>
  </si>
  <si>
    <t>*</t>
  </si>
  <si>
    <t>填报时间:  年  月  日</t>
  </si>
  <si>
    <t>金额单位:元（列至角分）</t>
  </si>
  <si>
    <t>纳税调整额（纳税调减以“－”表示）</t>
  </si>
  <si>
    <t>账载金额（公允价值）</t>
  </si>
  <si>
    <t>计税基础</t>
  </si>
  <si>
    <r>
      <t xml:space="preserve">    1.</t>
    </r>
    <r>
      <rPr>
        <sz val="12"/>
        <rFont val="宋体"/>
        <family val="0"/>
      </rPr>
      <t>交易性金融资产</t>
    </r>
  </si>
  <si>
    <r>
      <t xml:space="preserve">    2.</t>
    </r>
    <r>
      <rPr>
        <sz val="12"/>
        <rFont val="宋体"/>
        <family val="0"/>
      </rPr>
      <t>衍生金融工具</t>
    </r>
  </si>
  <si>
    <r>
      <t xml:space="preserve">    3.</t>
    </r>
    <r>
      <rPr>
        <sz val="12"/>
        <rFont val="宋体"/>
        <family val="0"/>
      </rPr>
      <t>其他以公允价值计量的金融资产</t>
    </r>
  </si>
  <si>
    <r>
      <t xml:space="preserve">    1.</t>
    </r>
    <r>
      <rPr>
        <sz val="12"/>
        <rFont val="宋体"/>
        <family val="0"/>
      </rPr>
      <t>交易性金融负债</t>
    </r>
  </si>
  <si>
    <r>
      <t xml:space="preserve">    3.</t>
    </r>
    <r>
      <rPr>
        <sz val="12"/>
        <rFont val="宋体"/>
        <family val="0"/>
      </rPr>
      <t>其他以公允价值计量的金融负债</t>
    </r>
  </si>
  <si>
    <t xml:space="preserve">              经办人(签章):</t>
  </si>
  <si>
    <t>法定代表人(签章):</t>
  </si>
  <si>
    <t>金额单位：元(列至角分)</t>
  </si>
  <si>
    <t>盈利额或亏损额</t>
  </si>
  <si>
    <t>合并分立企业转入可弥补亏损额</t>
  </si>
  <si>
    <t>当年可弥补的所得额</t>
  </si>
  <si>
    <t>以前年度亏损弥补额</t>
  </si>
  <si>
    <t>本年度实际弥补的以前年度亏损额</t>
  </si>
  <si>
    <t>可结转以后年度弥补的亏损额</t>
  </si>
  <si>
    <t>可结转以后年度弥补的亏损额合计</t>
  </si>
  <si>
    <t xml:space="preserve">    1、国债利息收入</t>
  </si>
  <si>
    <t xml:space="preserve">    2、符合条件的居民企业之间的股息、红利等权益性投资收益</t>
  </si>
  <si>
    <t xml:space="preserve">    3、符合条件的非营利组织的收入</t>
  </si>
  <si>
    <t xml:space="preserve">    4、其他</t>
  </si>
  <si>
    <t xml:space="preserve">    1、企业综合利用资源,生产符合国家产业政策规定的产品所取得的收入</t>
  </si>
  <si>
    <t xml:space="preserve">    1、开发新技术、新产品、新工艺发生的研究开发费用</t>
  </si>
  <si>
    <t xml:space="preserve">    2、安置残疾人员所支付的工资</t>
  </si>
  <si>
    <t xml:space="preserve">    3、国家鼓励安置的其他就业人员支付的工资</t>
  </si>
  <si>
    <t xml:space="preserve">   （一）免税所得（16＋17＋…＋24）</t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</si>
  <si>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1、花卉、茶以及其他饮料作物和香料作物的种植</t>
    </r>
  </si>
  <si>
    <t xml:space="preserve">      2、海水养殖、内陆养殖</t>
  </si>
  <si>
    <t xml:space="preserve">      3、其他</t>
  </si>
  <si>
    <t xml:space="preserve">   （五）其他</t>
  </si>
  <si>
    <t xml:space="preserve">   （一）企业购置用于环境保护专用设备的投资额抵免的税额</t>
  </si>
  <si>
    <t xml:space="preserve">   （二）企业购置用于节能节水专用设备的投资额抵免的税额</t>
  </si>
  <si>
    <t xml:space="preserve">   （三）企业购置用于安全生产专用设备的投资额抵免的税额</t>
  </si>
  <si>
    <t xml:space="preserve">   （四）其他</t>
  </si>
  <si>
    <t>所属行业（工业企业或其他企业）</t>
  </si>
  <si>
    <t>工业企业</t>
  </si>
  <si>
    <t>其他企业</t>
  </si>
  <si>
    <t>长期股权投资所得（损失）明细表</t>
  </si>
  <si>
    <t>被投资企业</t>
  </si>
  <si>
    <t>初始投资成本</t>
  </si>
  <si>
    <t>投资转让的会计成本</t>
  </si>
  <si>
    <t>投资转让的税收成本</t>
  </si>
  <si>
    <t>按税收计算的投资转让所得或损失</t>
  </si>
  <si>
    <t>16（14－15）</t>
  </si>
  <si>
    <t>企业所得税年度纳税申报表附表十四</t>
  </si>
  <si>
    <t>职工福利费支出纳税调整表</t>
  </si>
  <si>
    <t xml:space="preserve"> </t>
  </si>
  <si>
    <t>金  额</t>
  </si>
  <si>
    <t>本年度计入成本费用的职工福利费</t>
  </si>
  <si>
    <r>
      <t>2007</t>
    </r>
    <r>
      <rPr>
        <sz val="12"/>
        <rFont val="宋体"/>
        <family val="0"/>
      </rPr>
      <t>年及以前年度累计计提但尚未实际使用的职工福利费余额</t>
    </r>
  </si>
  <si>
    <t>本年职工福利费支出额</t>
  </si>
  <si>
    <r>
      <t>本年职工福利费支出额冲减</t>
    </r>
    <r>
      <rPr>
        <sz val="12"/>
        <rFont val="Times New Roman"/>
        <family val="1"/>
      </rPr>
      <t>2007</t>
    </r>
    <r>
      <rPr>
        <sz val="12"/>
        <rFont val="宋体"/>
        <family val="0"/>
      </rPr>
      <t>年及以前年度累计计提但尚未实际使用的职工福利费</t>
    </r>
    <r>
      <rPr>
        <sz val="12"/>
        <rFont val="Times New Roman"/>
        <family val="1"/>
      </rPr>
      <t xml:space="preserve">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≧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，本行＝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行，当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﹤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，本行＝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行）</t>
    </r>
  </si>
  <si>
    <r>
      <t>本年可计算税前扣除的职工福利费支出额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</t>
    </r>
    <r>
      <rPr>
        <sz val="12"/>
        <rFont val="宋体"/>
        <family val="0"/>
      </rPr>
      <t>本行＝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</t>
    </r>
  </si>
  <si>
    <t>本年计算职工福利费扣除限额的工资薪金总额</t>
  </si>
  <si>
    <t>税前扣除比例</t>
  </si>
  <si>
    <r>
      <t>本年职工福利费支出扣除限额（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×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）</t>
    </r>
  </si>
  <si>
    <r>
      <t>本年职工福利费税前扣除额（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﹥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行，本行＝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行；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≦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，本行＝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行）</t>
    </r>
  </si>
  <si>
    <r>
      <t>本年改变</t>
    </r>
    <r>
      <rPr>
        <sz val="12"/>
        <rFont val="Times New Roman"/>
        <family val="1"/>
      </rPr>
      <t>2007</t>
    </r>
    <r>
      <rPr>
        <sz val="12"/>
        <rFont val="宋体"/>
        <family val="0"/>
      </rPr>
      <t>年及以前年度累计计提但尚未实际使用的职工福利费余额用途支出</t>
    </r>
  </si>
  <si>
    <r>
      <t>本年职工福利费支出纳税调整额（本行＝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＋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）</t>
    </r>
  </si>
  <si>
    <r>
      <t>结转以后年度处理的</t>
    </r>
    <r>
      <rPr>
        <sz val="12"/>
        <rFont val="Times New Roman"/>
        <family val="1"/>
      </rPr>
      <t>2007</t>
    </r>
    <r>
      <rPr>
        <sz val="12"/>
        <rFont val="宋体"/>
        <family val="0"/>
      </rPr>
      <t>年及</t>
    </r>
    <r>
      <rPr>
        <sz val="12"/>
        <rFont val="宋体"/>
        <family val="0"/>
      </rPr>
      <t>以前年度累计</t>
    </r>
    <r>
      <rPr>
        <sz val="12"/>
        <rFont val="宋体"/>
        <family val="0"/>
      </rPr>
      <t>计提但尚未实际适用的职工福利费余额（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行）</t>
    </r>
  </si>
  <si>
    <t>企业所得税年度纳税申报表附表十三</t>
  </si>
  <si>
    <t>职工教育经费支出跨年度纳税调整表</t>
  </si>
  <si>
    <t xml:space="preserve"> </t>
  </si>
  <si>
    <t>金  额</t>
  </si>
  <si>
    <t>本年计入成本费用的职工教育经费</t>
  </si>
  <si>
    <r>
      <t>2007</t>
    </r>
    <r>
      <rPr>
        <sz val="12"/>
        <rFont val="宋体"/>
        <family val="0"/>
      </rPr>
      <t>年及以前年度累计计提但尚未实际使用的职工教育经费余额</t>
    </r>
  </si>
  <si>
    <t>本年职工教育经费支出</t>
  </si>
  <si>
    <r>
      <t>本年可计算税前扣除的职工教育经费支出额（本行＝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</t>
    </r>
  </si>
  <si>
    <t>本年计算职工教育经费扣除限额的工资薪金总额</t>
  </si>
  <si>
    <t>税前扣除比例</t>
  </si>
  <si>
    <r>
      <t>本年职工教育经费支出扣除限额（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×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）</t>
    </r>
  </si>
  <si>
    <r>
      <t>本年职工教育经费支出扣除额（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≥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，本行＝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行；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﹤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，本行＝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行）</t>
    </r>
  </si>
  <si>
    <r>
      <t>本年结转以后年度扣除额（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≥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，本行＝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﹤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，本行＝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）</t>
    </r>
  </si>
  <si>
    <r>
      <t>减：本年扣除的以前年度结转额（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≧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，本行＝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行；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﹤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，本行＝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行）</t>
    </r>
  </si>
  <si>
    <r>
      <t>本年职工教育经费支出纳税调整额（本行＝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）</t>
    </r>
  </si>
  <si>
    <r>
      <t>累计结转以后年度扣除额（本行＝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＋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）</t>
    </r>
  </si>
  <si>
    <r>
      <t>结转以后年度处理的</t>
    </r>
    <r>
      <rPr>
        <sz val="12"/>
        <rFont val="Times New Roman"/>
        <family val="1"/>
      </rPr>
      <t>2007</t>
    </r>
    <r>
      <rPr>
        <sz val="12"/>
        <rFont val="宋体"/>
        <family val="0"/>
      </rPr>
      <t>年及以前年度累计计提但尚未实际使用的职工教育经费余额（本行＝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</t>
    </r>
  </si>
  <si>
    <t>当第4列各行＜0时，第9行＝同行的的5＋6＋7＋8列，当第4列＞0时，同行的第5、6、7、8列置为0</t>
  </si>
  <si>
    <t>当第4列1至5行的某行≦0时，第11列1至5行＝同行第4列绝对值－同行第9列—同行第10列，当第4列1至5行的某行&gt;0时，第11列该行置为0</t>
  </si>
  <si>
    <t>Y</t>
  </si>
  <si>
    <r>
      <t>本年职工教育经费支出额冲减</t>
    </r>
    <r>
      <rPr>
        <sz val="12"/>
        <rFont val="Times New Roman"/>
        <family val="1"/>
      </rPr>
      <t>2007</t>
    </r>
    <r>
      <rPr>
        <sz val="12"/>
        <rFont val="宋体"/>
        <family val="0"/>
      </rPr>
      <t>年及以前年度累计计提但尚未实际使用的职工教育经费（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≧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，本行＝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行，当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﹤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，本行＝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行）</t>
    </r>
  </si>
  <si>
    <t xml:space="preserve"> </t>
  </si>
  <si>
    <t xml:space="preserve">纳税人识别号: </t>
  </si>
  <si>
    <t>纳税人名称:</t>
  </si>
  <si>
    <r>
      <t>纳税人编码：</t>
    </r>
    <r>
      <rPr>
        <sz val="10"/>
        <rFont val="Times New Roman"/>
        <family val="1"/>
      </rPr>
      <t xml:space="preserve"> </t>
    </r>
  </si>
  <si>
    <r>
      <t>税款所属期间：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日至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日</t>
    </r>
  </si>
  <si>
    <t xml:space="preserve">                填报时间：年  月  日            金额单位:元（列至角分）</t>
  </si>
  <si>
    <t>经办人（签章）:                       法定代表人（签章）:</t>
  </si>
  <si>
    <t xml:space="preserve">                       经办人（签章）:                              法定代表人（签章）:</t>
  </si>
  <si>
    <t xml:space="preserve">                                   填报时间：    年    月    日                         金额单位：元（列至角分）</t>
  </si>
  <si>
    <t>填报时间：    年    月    日</t>
  </si>
  <si>
    <t>申报日期： 年  月  日</t>
  </si>
  <si>
    <t>纳税人公章：</t>
  </si>
  <si>
    <t>（十五）打捞单位免征企业所得税</t>
  </si>
  <si>
    <t>（十六）技术先进服务型企业</t>
  </si>
  <si>
    <r>
      <t>（十七）</t>
    </r>
    <r>
      <rPr>
        <sz val="10"/>
        <rFont val="Times New Roman"/>
        <family val="1"/>
      </rPr>
      <t>CDM</t>
    </r>
    <r>
      <rPr>
        <sz val="10"/>
        <rFont val="宋体"/>
        <family val="0"/>
      </rPr>
      <t>项目实施企业</t>
    </r>
  </si>
  <si>
    <t>企业所得税其他优惠明细表</t>
  </si>
  <si>
    <r>
      <t>版本号:V2</t>
    </r>
    <r>
      <rPr>
        <sz val="12"/>
        <rFont val="宋体"/>
        <family val="0"/>
      </rPr>
      <t>.0</t>
    </r>
  </si>
  <si>
    <t>版本号:V2.0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</si>
</sst>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#,##0.00_ "/>
    <numFmt numFmtId="190" formatCode="#,##0.00_);[Red]\(#,##0.00\)"/>
    <numFmt numFmtId="191" formatCode="0.0000_ "/>
    <numFmt numFmtId="192" formatCode="0;[Red]0"/>
    <numFmt numFmtId="193" formatCode="#,##0.000_ "/>
    <numFmt numFmtId="194" formatCode="#,##0.00;[Red]#,##0.00"/>
  </numFmts>
  <fonts count="6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10.5"/>
      <name val="Times New Roman"/>
      <family val="1"/>
    </font>
    <font>
      <sz val="10"/>
      <name val="仿宋_GB2312"/>
      <family val="3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宋体"/>
      <family val="0"/>
    </font>
    <font>
      <b/>
      <sz val="9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9"/>
      <name val="Times New Roman"/>
      <family val="1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.5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0"/>
      <name val="宋体"/>
      <family val="0"/>
    </font>
    <font>
      <sz val="12"/>
      <color theme="0"/>
      <name val="Times New Roman"/>
      <family val="1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10.5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/>
      <protection/>
    </xf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43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40" applyFont="1" applyBorder="1" applyAlignment="1">
      <alignment horizontal="center" vertical="center"/>
      <protection/>
    </xf>
    <xf numFmtId="0" fontId="3" fillId="0" borderId="11" xfId="40" applyFont="1" applyBorder="1" applyAlignment="1">
      <alignment horizontal="left" vertical="center"/>
      <protection/>
    </xf>
    <xf numFmtId="0" fontId="3" fillId="0" borderId="12" xfId="40" applyFont="1" applyBorder="1" applyAlignment="1">
      <alignment horizontal="left" vertical="center"/>
      <protection/>
    </xf>
    <xf numFmtId="0" fontId="3" fillId="0" borderId="13" xfId="40" applyFont="1" applyBorder="1" applyAlignment="1">
      <alignment horizontal="left" vertical="center"/>
      <protection/>
    </xf>
    <xf numFmtId="0" fontId="3" fillId="0" borderId="14" xfId="40" applyFont="1" applyBorder="1" applyAlignment="1">
      <alignment vertical="center"/>
      <protection/>
    </xf>
    <xf numFmtId="0" fontId="3" fillId="0" borderId="15" xfId="40" applyFont="1" applyBorder="1" applyAlignment="1">
      <alignment horizontal="left" vertical="center"/>
      <protection/>
    </xf>
    <xf numFmtId="0" fontId="3" fillId="0" borderId="0" xfId="40" applyFont="1" applyBorder="1" applyAlignment="1">
      <alignment horizontal="left" vertical="center"/>
      <protection/>
    </xf>
    <xf numFmtId="0" fontId="3" fillId="0" borderId="16" xfId="40" applyFont="1" applyBorder="1" applyAlignment="1">
      <alignment horizontal="left" vertical="center"/>
      <protection/>
    </xf>
    <xf numFmtId="0" fontId="3" fillId="0" borderId="17" xfId="40" applyFont="1" applyBorder="1" applyAlignment="1">
      <alignment vertical="center"/>
      <protection/>
    </xf>
    <xf numFmtId="0" fontId="3" fillId="0" borderId="18" xfId="40" applyFont="1" applyBorder="1" applyAlignment="1">
      <alignment horizontal="left" vertical="center"/>
      <protection/>
    </xf>
    <xf numFmtId="0" fontId="3" fillId="0" borderId="19" xfId="40" applyFont="1" applyBorder="1" applyAlignment="1">
      <alignment horizontal="left" vertical="center"/>
      <protection/>
    </xf>
    <xf numFmtId="0" fontId="3" fillId="0" borderId="20" xfId="40" applyFont="1" applyBorder="1" applyAlignment="1">
      <alignment horizontal="left" vertical="center"/>
      <protection/>
    </xf>
    <xf numFmtId="0" fontId="3" fillId="0" borderId="21" xfId="40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justify" wrapText="1"/>
    </xf>
    <xf numFmtId="0" fontId="5" fillId="0" borderId="0" xfId="0" applyFont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justify" vertical="top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top" wrapText="1"/>
    </xf>
    <xf numFmtId="0" fontId="12" fillId="0" borderId="10" xfId="0" applyFont="1" applyBorder="1" applyAlignment="1">
      <alignment vertical="center"/>
    </xf>
    <xf numFmtId="0" fontId="1" fillId="33" borderId="10" xfId="0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vertical="center"/>
    </xf>
    <xf numFmtId="189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NumberFormat="1" applyFill="1" applyBorder="1" applyAlignment="1">
      <alignment vertical="center"/>
    </xf>
    <xf numFmtId="188" fontId="0" fillId="34" borderId="10" xfId="0" applyNumberFormat="1" applyFill="1" applyBorder="1" applyAlignment="1">
      <alignment horizontal="right" vertical="center"/>
    </xf>
    <xf numFmtId="191" fontId="0" fillId="34" borderId="10" xfId="0" applyNumberFormat="1" applyFill="1" applyBorder="1" applyAlignment="1">
      <alignment horizontal="right" vertical="center"/>
    </xf>
    <xf numFmtId="188" fontId="3" fillId="34" borderId="10" xfId="0" applyNumberFormat="1" applyFont="1" applyFill="1" applyBorder="1" applyAlignment="1" applyProtection="1">
      <alignment horizontal="right" vertical="center"/>
      <protection hidden="1"/>
    </xf>
    <xf numFmtId="188" fontId="6" fillId="34" borderId="10" xfId="0" applyNumberFormat="1" applyFont="1" applyFill="1" applyBorder="1" applyAlignment="1" applyProtection="1">
      <alignment horizontal="right" vertical="center"/>
      <protection hidden="1"/>
    </xf>
    <xf numFmtId="188" fontId="3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/>
    </xf>
    <xf numFmtId="189" fontId="0" fillId="0" borderId="0" xfId="0" applyNumberFormat="1" applyAlignment="1" applyProtection="1">
      <alignment vertical="center"/>
      <protection/>
    </xf>
    <xf numFmtId="189" fontId="2" fillId="0" borderId="0" xfId="0" applyNumberFormat="1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89" fontId="3" fillId="0" borderId="10" xfId="0" applyNumberFormat="1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189" fontId="3" fillId="34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189" fontId="3" fillId="0" borderId="0" xfId="0" applyNumberFormat="1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10" xfId="0" applyFont="1" applyBorder="1" applyAlignment="1">
      <alignment vertical="center" wrapText="1"/>
    </xf>
    <xf numFmtId="189" fontId="0" fillId="33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5" borderId="10" xfId="0" applyFill="1" applyBorder="1" applyAlignment="1">
      <alignment vertical="center"/>
    </xf>
    <xf numFmtId="189" fontId="0" fillId="34" borderId="10" xfId="0" applyNumberFormat="1" applyFill="1" applyBorder="1" applyAlignment="1">
      <alignment horizontal="right" vertical="center"/>
    </xf>
    <xf numFmtId="189" fontId="0" fillId="0" borderId="10" xfId="0" applyNumberFormat="1" applyBorder="1" applyAlignment="1" applyProtection="1">
      <alignment horizontal="right" vertical="center"/>
      <protection locked="0"/>
    </xf>
    <xf numFmtId="189" fontId="0" fillId="34" borderId="10" xfId="0" applyNumberFormat="1" applyFill="1" applyBorder="1" applyAlignment="1">
      <alignment vertical="center"/>
    </xf>
    <xf numFmtId="189" fontId="0" fillId="0" borderId="10" xfId="0" applyNumberFormat="1" applyBorder="1" applyAlignment="1" applyProtection="1">
      <alignment vertical="center"/>
      <protection locked="0"/>
    </xf>
    <xf numFmtId="188" fontId="0" fillId="0" borderId="10" xfId="0" applyNumberFormat="1" applyBorder="1" applyAlignment="1" applyProtection="1">
      <alignment horizontal="right" vertical="center"/>
      <protection locked="0"/>
    </xf>
    <xf numFmtId="189" fontId="9" fillId="33" borderId="10" xfId="0" applyNumberFormat="1" applyFont="1" applyFill="1" applyBorder="1" applyAlignment="1" applyProtection="1">
      <alignment horizontal="center" vertical="center"/>
      <protection hidden="1"/>
    </xf>
    <xf numFmtId="189" fontId="1" fillId="33" borderId="10" xfId="0" applyNumberFormat="1" applyFont="1" applyFill="1" applyBorder="1" applyAlignment="1" applyProtection="1">
      <alignment horizontal="center" vertical="center"/>
      <protection hidden="1"/>
    </xf>
    <xf numFmtId="189" fontId="1" fillId="0" borderId="10" xfId="0" applyNumberFormat="1" applyFont="1" applyFill="1" applyBorder="1" applyAlignment="1" applyProtection="1">
      <alignment horizontal="center" vertical="center"/>
      <protection locked="0"/>
    </xf>
    <xf numFmtId="189" fontId="1" fillId="33" borderId="10" xfId="0" applyNumberFormat="1" applyFont="1" applyFill="1" applyBorder="1" applyAlignment="1">
      <alignment horizontal="center" vertical="center"/>
    </xf>
    <xf numFmtId="189" fontId="15" fillId="33" borderId="10" xfId="0" applyNumberFormat="1" applyFont="1" applyFill="1" applyBorder="1" applyAlignment="1" applyProtection="1">
      <alignment horizontal="center" vertical="center"/>
      <protection hidden="1"/>
    </xf>
    <xf numFmtId="189" fontId="13" fillId="33" borderId="10" xfId="0" applyNumberFormat="1" applyFont="1" applyFill="1" applyBorder="1" applyAlignment="1" applyProtection="1">
      <alignment horizontal="center" vertical="center"/>
      <protection hidden="1"/>
    </xf>
    <xf numFmtId="189" fontId="0" fillId="33" borderId="0" xfId="0" applyNumberFormat="1" applyFill="1" applyAlignment="1" applyProtection="1">
      <alignment horizontal="right" vertical="center"/>
      <protection hidden="1"/>
    </xf>
    <xf numFmtId="189" fontId="3" fillId="0" borderId="10" xfId="0" applyNumberFormat="1" applyFont="1" applyBorder="1" applyAlignment="1" applyProtection="1">
      <alignment horizontal="right" vertical="center"/>
      <protection locked="0"/>
    </xf>
    <xf numFmtId="189" fontId="0" fillId="33" borderId="10" xfId="0" applyNumberFormat="1" applyFill="1" applyBorder="1" applyAlignment="1" applyProtection="1">
      <alignment horizontal="right" vertical="center"/>
      <protection hidden="1"/>
    </xf>
    <xf numFmtId="189" fontId="3" fillId="33" borderId="10" xfId="0" applyNumberFormat="1" applyFont="1" applyFill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189" fontId="0" fillId="35" borderId="10" xfId="0" applyNumberFormat="1" applyFill="1" applyBorder="1" applyAlignment="1">
      <alignment horizontal="right" vertical="center" wrapText="1"/>
    </xf>
    <xf numFmtId="189" fontId="0" fillId="35" borderId="10" xfId="0" applyNumberFormat="1" applyFill="1" applyBorder="1" applyAlignment="1" applyProtection="1">
      <alignment horizontal="right" vertical="center"/>
      <protection hidden="1"/>
    </xf>
    <xf numFmtId="189" fontId="0" fillId="35" borderId="10" xfId="0" applyNumberFormat="1" applyFill="1" applyBorder="1" applyAlignment="1">
      <alignment horizontal="right" vertical="center"/>
    </xf>
    <xf numFmtId="189" fontId="0" fillId="0" borderId="10" xfId="0" applyNumberFormat="1" applyBorder="1" applyAlignment="1" applyProtection="1">
      <alignment horizontal="right" vertical="center" wrapText="1"/>
      <protection locked="0"/>
    </xf>
    <xf numFmtId="189" fontId="0" fillId="33" borderId="10" xfId="0" applyNumberFormat="1" applyFill="1" applyBorder="1" applyAlignment="1" applyProtection="1">
      <alignment vertical="center"/>
      <protection hidden="1"/>
    </xf>
    <xf numFmtId="189" fontId="0" fillId="35" borderId="10" xfId="0" applyNumberFormat="1" applyFill="1" applyBorder="1" applyAlignment="1">
      <alignment vertical="center"/>
    </xf>
    <xf numFmtId="189" fontId="3" fillId="35" borderId="10" xfId="0" applyNumberFormat="1" applyFont="1" applyFill="1" applyBorder="1" applyAlignment="1" applyProtection="1">
      <alignment horizontal="right" vertical="center"/>
      <protection/>
    </xf>
    <xf numFmtId="189" fontId="1" fillId="35" borderId="10" xfId="0" applyNumberFormat="1" applyFont="1" applyFill="1" applyBorder="1" applyAlignment="1" applyProtection="1">
      <alignment horizontal="center" vertical="center"/>
      <protection/>
    </xf>
    <xf numFmtId="188" fontId="0" fillId="0" borderId="10" xfId="0" applyNumberFormat="1" applyFont="1" applyBorder="1" applyAlignment="1" applyProtection="1">
      <alignment horizontal="right" vertical="center"/>
      <protection locked="0"/>
    </xf>
    <xf numFmtId="189" fontId="0" fillId="35" borderId="10" xfId="0" applyNumberFormat="1" applyFill="1" applyBorder="1" applyAlignment="1" applyProtection="1">
      <alignment vertical="center"/>
      <protection/>
    </xf>
    <xf numFmtId="189" fontId="1" fillId="35" borderId="10" xfId="0" applyNumberFormat="1" applyFont="1" applyFill="1" applyBorder="1" applyAlignment="1" applyProtection="1">
      <alignment horizontal="center" vertical="center"/>
      <protection hidden="1"/>
    </xf>
    <xf numFmtId="189" fontId="1" fillId="35" borderId="10" xfId="0" applyNumberFormat="1" applyFont="1" applyFill="1" applyBorder="1" applyAlignment="1" applyProtection="1">
      <alignment horizontal="center" vertical="center"/>
      <protection hidden="1"/>
    </xf>
    <xf numFmtId="189" fontId="1" fillId="35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right" vertical="center"/>
      <protection hidden="1" locked="0"/>
    </xf>
    <xf numFmtId="189" fontId="0" fillId="0" borderId="10" xfId="0" applyNumberFormat="1" applyBorder="1" applyAlignment="1" applyProtection="1">
      <alignment horizontal="right" vertical="center"/>
      <protection hidden="1" locked="0"/>
    </xf>
    <xf numFmtId="189" fontId="0" fillId="0" borderId="10" xfId="0" applyNumberFormat="1" applyFill="1" applyBorder="1" applyAlignment="1" applyProtection="1">
      <alignment horizontal="right" vertical="center"/>
      <protection hidden="1" locked="0"/>
    </xf>
    <xf numFmtId="189" fontId="0" fillId="0" borderId="10" xfId="0" applyNumberFormat="1" applyFont="1" applyBorder="1" applyAlignment="1" applyProtection="1">
      <alignment horizontal="right" vertical="center"/>
      <protection hidden="1" locked="0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0" borderId="10" xfId="0" applyFont="1" applyBorder="1" applyAlignment="1">
      <alignment vertical="center"/>
    </xf>
    <xf numFmtId="189" fontId="3" fillId="0" borderId="10" xfId="0" applyNumberFormat="1" applyFont="1" applyBorder="1" applyAlignment="1" applyProtection="1">
      <alignment horizontal="right" vertical="center"/>
      <protection locked="0"/>
    </xf>
    <xf numFmtId="190" fontId="3" fillId="33" borderId="10" xfId="0" applyNumberFormat="1" applyFont="1" applyFill="1" applyBorder="1" applyAlignment="1" applyProtection="1">
      <alignment vertical="center"/>
      <protection hidden="1"/>
    </xf>
    <xf numFmtId="0" fontId="3" fillId="0" borderId="10" xfId="40" applyFont="1" applyBorder="1" applyAlignment="1">
      <alignment/>
      <protection/>
    </xf>
    <xf numFmtId="192" fontId="3" fillId="0" borderId="10" xfId="40" applyNumberFormat="1" applyFont="1" applyBorder="1" applyAlignment="1" applyProtection="1">
      <alignment horizontal="right"/>
      <protection locked="0"/>
    </xf>
    <xf numFmtId="0" fontId="3" fillId="0" borderId="10" xfId="40" applyFont="1" applyBorder="1" applyAlignment="1">
      <alignment horizontal="center"/>
      <protection/>
    </xf>
    <xf numFmtId="189" fontId="3" fillId="0" borderId="10" xfId="40" applyNumberFormat="1" applyFont="1" applyBorder="1" applyAlignment="1" applyProtection="1">
      <alignment horizontal="right"/>
      <protection locked="0"/>
    </xf>
    <xf numFmtId="0" fontId="3" fillId="0" borderId="0" xfId="40" applyFont="1" applyBorder="1" applyAlignment="1">
      <alignment/>
      <protection/>
    </xf>
    <xf numFmtId="0" fontId="3" fillId="0" borderId="14" xfId="40" applyFont="1" applyBorder="1" applyAlignment="1">
      <alignment horizontal="center"/>
      <protection/>
    </xf>
    <xf numFmtId="0" fontId="3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3" fillId="0" borderId="14" xfId="0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vertical="center"/>
      <protection locked="0"/>
    </xf>
    <xf numFmtId="189" fontId="3" fillId="0" borderId="10" xfId="0" applyNumberFormat="1" applyFont="1" applyBorder="1" applyAlignment="1" applyProtection="1">
      <alignment vertical="center"/>
      <protection locked="0"/>
    </xf>
    <xf numFmtId="189" fontId="3" fillId="33" borderId="10" xfId="0" applyNumberFormat="1" applyFont="1" applyFill="1" applyBorder="1" applyAlignment="1" applyProtection="1">
      <alignment vertical="center"/>
      <protection hidden="1"/>
    </xf>
    <xf numFmtId="0" fontId="3" fillId="35" borderId="10" xfId="0" applyFont="1" applyFill="1" applyBorder="1" applyAlignment="1">
      <alignment vertical="center"/>
    </xf>
    <xf numFmtId="189" fontId="3" fillId="35" borderId="10" xfId="0" applyNumberFormat="1" applyFont="1" applyFill="1" applyBorder="1" applyAlignment="1">
      <alignment vertical="center"/>
    </xf>
    <xf numFmtId="189" fontId="3" fillId="35" borderId="10" xfId="0" applyNumberFormat="1" applyFont="1" applyFill="1" applyBorder="1" applyAlignment="1" applyProtection="1">
      <alignment vertical="center"/>
      <protection hidden="1"/>
    </xf>
    <xf numFmtId="0" fontId="3" fillId="0" borderId="10" xfId="0" applyFont="1" applyBorder="1" applyAlignment="1">
      <alignment vertical="center"/>
    </xf>
    <xf numFmtId="193" fontId="0" fillId="0" borderId="10" xfId="0" applyNumberForma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vertical="center"/>
    </xf>
    <xf numFmtId="194" fontId="1" fillId="0" borderId="10" xfId="0" applyNumberFormat="1" applyFont="1" applyFill="1" applyBorder="1" applyAlignment="1" applyProtection="1">
      <alignment horizontal="center" vertical="center"/>
      <protection locked="0"/>
    </xf>
    <xf numFmtId="189" fontId="0" fillId="35" borderId="10" xfId="0" applyNumberFormat="1" applyFill="1" applyBorder="1" applyAlignment="1" applyProtection="1">
      <alignment horizontal="right" vertical="center"/>
      <protection/>
    </xf>
    <xf numFmtId="189" fontId="1" fillId="0" borderId="10" xfId="0" applyNumberFormat="1" applyFont="1" applyFill="1" applyBorder="1" applyAlignment="1" applyProtection="1">
      <alignment horizontal="center" vertical="center"/>
      <protection hidden="1" locked="0"/>
    </xf>
    <xf numFmtId="189" fontId="3" fillId="0" borderId="10" xfId="0" applyNumberFormat="1" applyFont="1" applyBorder="1" applyAlignment="1" applyProtection="1">
      <alignment horizontal="right" vertical="center"/>
      <protection locked="0"/>
    </xf>
    <xf numFmtId="194" fontId="1" fillId="35" borderId="10" xfId="0" applyNumberFormat="1" applyFont="1" applyFill="1" applyBorder="1" applyAlignment="1" applyProtection="1">
      <alignment horizontal="center" vertical="center"/>
      <protection/>
    </xf>
    <xf numFmtId="189" fontId="0" fillId="35" borderId="10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1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89" fontId="0" fillId="0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189" fontId="0" fillId="35" borderId="22" xfId="0" applyNumberFormat="1" applyFill="1" applyBorder="1" applyAlignment="1" applyProtection="1">
      <alignment/>
      <protection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8" fillId="0" borderId="17" xfId="0" applyFont="1" applyFill="1" applyBorder="1" applyAlignment="1">
      <alignment vertical="center"/>
    </xf>
    <xf numFmtId="0" fontId="57" fillId="0" borderId="0" xfId="0" applyFont="1" applyAlignment="1">
      <alignment horizontal="justify"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horizontal="justify" vertical="center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3" fillId="0" borderId="0" xfId="40" applyFont="1" applyBorder="1" applyAlignment="1" applyProtection="1">
      <alignment horizontal="left" vertical="center"/>
      <protection locked="0"/>
    </xf>
    <xf numFmtId="0" fontId="3" fillId="0" borderId="19" xfId="40" applyFont="1" applyBorder="1" applyAlignment="1" applyProtection="1">
      <alignment horizontal="left" vertical="center"/>
      <protection locked="0"/>
    </xf>
    <xf numFmtId="0" fontId="3" fillId="0" borderId="12" xfId="40" applyFont="1" applyBorder="1" applyAlignment="1" applyProtection="1">
      <alignment horizontal="left" vertical="center"/>
      <protection locked="0"/>
    </xf>
    <xf numFmtId="0" fontId="3" fillId="0" borderId="13" xfId="40" applyFont="1" applyBorder="1" applyAlignment="1" applyProtection="1">
      <alignment horizontal="left" vertical="center"/>
      <protection locked="0"/>
    </xf>
    <xf numFmtId="0" fontId="3" fillId="0" borderId="14" xfId="40" applyFont="1" applyBorder="1" applyAlignment="1" applyProtection="1">
      <alignment vertical="center"/>
      <protection locked="0"/>
    </xf>
    <xf numFmtId="0" fontId="3" fillId="0" borderId="16" xfId="40" applyFont="1" applyBorder="1" applyAlignment="1" applyProtection="1">
      <alignment horizontal="left" vertical="center"/>
      <protection locked="0"/>
    </xf>
    <xf numFmtId="0" fontId="3" fillId="0" borderId="20" xfId="40" applyFont="1" applyBorder="1" applyAlignment="1" applyProtection="1">
      <alignment horizontal="left" vertical="center"/>
      <protection locked="0"/>
    </xf>
    <xf numFmtId="0" fontId="3" fillId="0" borderId="21" xfId="40" applyFont="1" applyBorder="1" applyAlignment="1" applyProtection="1">
      <alignment vertical="center"/>
      <protection locked="0"/>
    </xf>
    <xf numFmtId="0" fontId="3" fillId="0" borderId="17" xfId="4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57" fillId="0" borderId="0" xfId="0" applyFont="1" applyAlignment="1" applyProtection="1">
      <alignment horizontal="justify" vertical="center"/>
      <protection locked="0"/>
    </xf>
    <xf numFmtId="0" fontId="3" fillId="0" borderId="12" xfId="4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40" applyFont="1" applyBorder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justify" wrapText="1"/>
      <protection locked="0"/>
    </xf>
    <xf numFmtId="0" fontId="5" fillId="0" borderId="0" xfId="0" applyFont="1" applyAlignment="1" applyProtection="1">
      <alignment horizontal="justify" wrapText="1"/>
      <protection locked="0"/>
    </xf>
    <xf numFmtId="0" fontId="0" fillId="0" borderId="0" xfId="0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3" fillId="0" borderId="18" xfId="40" applyFont="1" applyBorder="1" applyAlignment="1" applyProtection="1">
      <alignment horizontal="left" vertical="center"/>
      <protection locked="0"/>
    </xf>
    <xf numFmtId="0" fontId="3" fillId="0" borderId="15" xfId="40" applyFont="1" applyBorder="1" applyAlignment="1" applyProtection="1">
      <alignment horizontal="left" vertical="center"/>
      <protection locked="0"/>
    </xf>
    <xf numFmtId="0" fontId="3" fillId="0" borderId="11" xfId="40" applyFont="1" applyBorder="1" applyAlignment="1" applyProtection="1">
      <alignment horizontal="left" vertical="center"/>
      <protection locked="0"/>
    </xf>
    <xf numFmtId="189" fontId="3" fillId="34" borderId="10" xfId="0" applyNumberFormat="1" applyFont="1" applyFill="1" applyBorder="1" applyAlignment="1" applyProtection="1">
      <alignment horizontal="right" vertical="center"/>
      <protection hidden="1"/>
    </xf>
    <xf numFmtId="0" fontId="3" fillId="0" borderId="10" xfId="40" applyFont="1" applyBorder="1" applyAlignment="1">
      <alignment horizontal="center" vertical="center" wrapText="1"/>
      <protection/>
    </xf>
    <xf numFmtId="0" fontId="4" fillId="36" borderId="23" xfId="40" applyFont="1" applyFill="1" applyBorder="1" applyAlignment="1">
      <alignment horizontal="left" vertical="center" wrapText="1"/>
      <protection/>
    </xf>
    <xf numFmtId="0" fontId="4" fillId="36" borderId="24" xfId="40" applyFont="1" applyFill="1" applyBorder="1" applyAlignment="1">
      <alignment horizontal="left" vertical="center" wrapText="1"/>
      <protection/>
    </xf>
    <xf numFmtId="0" fontId="4" fillId="36" borderId="22" xfId="40" applyFont="1" applyFill="1" applyBorder="1" applyAlignment="1">
      <alignment horizontal="left" vertical="center" wrapText="1"/>
      <protection/>
    </xf>
    <xf numFmtId="0" fontId="3" fillId="0" borderId="23" xfId="40" applyFont="1" applyBorder="1" applyAlignment="1">
      <alignment horizontal="left" vertical="center" wrapText="1"/>
      <protection/>
    </xf>
    <xf numFmtId="0" fontId="3" fillId="0" borderId="24" xfId="40" applyFont="1" applyBorder="1" applyAlignment="1">
      <alignment horizontal="left" vertical="center" wrapText="1"/>
      <protection/>
    </xf>
    <xf numFmtId="0" fontId="3" fillId="0" borderId="22" xfId="40" applyFont="1" applyBorder="1" applyAlignment="1">
      <alignment horizontal="left" vertical="center" wrapText="1"/>
      <protection/>
    </xf>
    <xf numFmtId="189" fontId="3" fillId="33" borderId="23" xfId="40" applyNumberFormat="1" applyFont="1" applyFill="1" applyBorder="1" applyAlignment="1" applyProtection="1">
      <alignment horizontal="right" vertical="center"/>
      <protection locked="0"/>
    </xf>
    <xf numFmtId="189" fontId="3" fillId="33" borderId="24" xfId="40" applyNumberFormat="1" applyFont="1" applyFill="1" applyBorder="1" applyAlignment="1" applyProtection="1">
      <alignment horizontal="right" vertical="center"/>
      <protection locked="0"/>
    </xf>
    <xf numFmtId="189" fontId="3" fillId="33" borderId="22" xfId="40" applyNumberFormat="1" applyFont="1" applyFill="1" applyBorder="1" applyAlignment="1" applyProtection="1">
      <alignment horizontal="right" vertical="center"/>
      <protection locked="0"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7" xfId="40" applyFont="1" applyBorder="1" applyAlignment="1">
      <alignment horizontal="center" vertical="center" wrapText="1"/>
      <protection/>
    </xf>
    <xf numFmtId="0" fontId="3" fillId="0" borderId="23" xfId="40" applyFont="1" applyFill="1" applyBorder="1" applyAlignment="1">
      <alignment horizontal="left" vertical="center"/>
      <protection/>
    </xf>
    <xf numFmtId="0" fontId="3" fillId="0" borderId="24" xfId="40" applyFont="1" applyFill="1" applyBorder="1" applyAlignment="1">
      <alignment horizontal="left" vertical="center"/>
      <protection/>
    </xf>
    <xf numFmtId="0" fontId="3" fillId="0" borderId="22" xfId="40" applyFont="1" applyFill="1" applyBorder="1" applyAlignment="1">
      <alignment horizontal="left" vertical="center"/>
      <protection/>
    </xf>
    <xf numFmtId="0" fontId="3" fillId="36" borderId="23" xfId="40" applyFont="1" applyFill="1" applyBorder="1" applyAlignment="1">
      <alignment horizontal="left" vertical="center"/>
      <protection/>
    </xf>
    <xf numFmtId="0" fontId="3" fillId="36" borderId="24" xfId="40" applyFont="1" applyFill="1" applyBorder="1" applyAlignment="1">
      <alignment horizontal="left" vertical="center"/>
      <protection/>
    </xf>
    <xf numFmtId="0" fontId="3" fillId="36" borderId="22" xfId="40" applyFont="1" applyFill="1" applyBorder="1" applyAlignment="1">
      <alignment horizontal="left" vertical="center"/>
      <protection/>
    </xf>
    <xf numFmtId="0" fontId="3" fillId="0" borderId="18" xfId="40" applyFont="1" applyBorder="1" applyAlignment="1">
      <alignment horizontal="left" vertical="center"/>
      <protection/>
    </xf>
    <xf numFmtId="0" fontId="3" fillId="0" borderId="19" xfId="40" applyFont="1" applyBorder="1" applyAlignment="1">
      <alignment horizontal="left" vertical="center"/>
      <protection/>
    </xf>
    <xf numFmtId="0" fontId="3" fillId="0" borderId="20" xfId="40" applyFont="1" applyBorder="1" applyAlignment="1">
      <alignment horizontal="left" vertical="center"/>
      <protection/>
    </xf>
    <xf numFmtId="0" fontId="3" fillId="0" borderId="15" xfId="40" applyFont="1" applyBorder="1" applyAlignment="1">
      <alignment horizontal="left" vertical="center"/>
      <protection/>
    </xf>
    <xf numFmtId="0" fontId="3" fillId="0" borderId="0" xfId="40" applyFont="1" applyBorder="1" applyAlignment="1">
      <alignment horizontal="left" vertical="center"/>
      <protection/>
    </xf>
    <xf numFmtId="0" fontId="3" fillId="0" borderId="16" xfId="40" applyFont="1" applyBorder="1" applyAlignment="1">
      <alignment horizontal="left" vertical="center"/>
      <protection/>
    </xf>
    <xf numFmtId="0" fontId="3" fillId="0" borderId="11" xfId="40" applyFont="1" applyBorder="1" applyAlignment="1">
      <alignment horizontal="left" vertical="center"/>
      <protection/>
    </xf>
    <xf numFmtId="0" fontId="3" fillId="0" borderId="12" xfId="40" applyFont="1" applyBorder="1" applyAlignment="1">
      <alignment horizontal="left" vertical="center"/>
      <protection/>
    </xf>
    <xf numFmtId="0" fontId="3" fillId="0" borderId="13" xfId="40" applyFont="1" applyBorder="1" applyAlignment="1">
      <alignment horizontal="left" vertical="center"/>
      <protection/>
    </xf>
    <xf numFmtId="0" fontId="4" fillId="0" borderId="23" xfId="40" applyFont="1" applyFill="1" applyBorder="1" applyAlignment="1">
      <alignment horizontal="left" vertical="center"/>
      <protection/>
    </xf>
    <xf numFmtId="0" fontId="4" fillId="0" borderId="24" xfId="40" applyFont="1" applyFill="1" applyBorder="1" applyAlignment="1">
      <alignment horizontal="left" vertical="center"/>
      <protection/>
    </xf>
    <xf numFmtId="0" fontId="4" fillId="0" borderId="22" xfId="40" applyFont="1" applyFill="1" applyBorder="1" applyAlignment="1">
      <alignment horizontal="left" vertical="center"/>
      <protection/>
    </xf>
    <xf numFmtId="0" fontId="3" fillId="36" borderId="23" xfId="40" applyFont="1" applyFill="1" applyBorder="1" applyAlignment="1">
      <alignment horizontal="left" vertical="center" wrapText="1"/>
      <protection/>
    </xf>
    <xf numFmtId="0" fontId="3" fillId="36" borderId="24" xfId="40" applyFont="1" applyFill="1" applyBorder="1" applyAlignment="1">
      <alignment horizontal="left" vertical="center" wrapText="1"/>
      <protection/>
    </xf>
    <xf numFmtId="0" fontId="3" fillId="36" borderId="22" xfId="40" applyFont="1" applyFill="1" applyBorder="1" applyAlignment="1">
      <alignment horizontal="left" vertical="center" wrapText="1"/>
      <protection/>
    </xf>
    <xf numFmtId="0" fontId="3" fillId="0" borderId="21" xfId="40" applyFont="1" applyBorder="1" applyAlignment="1">
      <alignment horizontal="center" vertical="center" wrapText="1"/>
      <protection/>
    </xf>
    <xf numFmtId="0" fontId="3" fillId="0" borderId="23" xfId="40" applyFont="1" applyBorder="1" applyAlignment="1">
      <alignment horizontal="left" vertical="center"/>
      <protection/>
    </xf>
    <xf numFmtId="0" fontId="3" fillId="0" borderId="24" xfId="40" applyFont="1" applyBorder="1" applyAlignment="1">
      <alignment horizontal="left" vertical="center"/>
      <protection/>
    </xf>
    <xf numFmtId="0" fontId="3" fillId="0" borderId="22" xfId="40" applyFont="1" applyBorder="1" applyAlignment="1">
      <alignment horizontal="left" vertical="center"/>
      <protection/>
    </xf>
    <xf numFmtId="0" fontId="5" fillId="0" borderId="23" xfId="40" applyFont="1" applyBorder="1" applyAlignment="1">
      <alignment horizontal="left" vertical="center"/>
      <protection/>
    </xf>
    <xf numFmtId="0" fontId="5" fillId="0" borderId="24" xfId="40" applyFont="1" applyBorder="1" applyAlignment="1">
      <alignment horizontal="left" vertical="center"/>
      <protection/>
    </xf>
    <xf numFmtId="0" fontId="5" fillId="0" borderId="22" xfId="40" applyFont="1" applyBorder="1" applyAlignment="1">
      <alignment horizontal="left" vertical="center"/>
      <protection/>
    </xf>
    <xf numFmtId="0" fontId="5" fillId="0" borderId="23" xfId="40" applyFont="1" applyBorder="1" applyAlignment="1">
      <alignment horizontal="left" vertical="center" wrapText="1"/>
      <protection/>
    </xf>
    <xf numFmtId="0" fontId="5" fillId="0" borderId="24" xfId="40" applyFont="1" applyBorder="1" applyAlignment="1">
      <alignment horizontal="left" vertical="center" wrapText="1"/>
      <protection/>
    </xf>
    <xf numFmtId="0" fontId="5" fillId="0" borderId="22" xfId="40" applyFont="1" applyBorder="1" applyAlignment="1">
      <alignment horizontal="left" vertical="center" wrapText="1"/>
      <protection/>
    </xf>
    <xf numFmtId="0" fontId="8" fillId="0" borderId="0" xfId="40" applyFont="1" applyBorder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0" fontId="3" fillId="0" borderId="23" xfId="40" applyFont="1" applyBorder="1" applyAlignment="1">
      <alignment horizontal="center" vertical="center"/>
      <protection/>
    </xf>
    <xf numFmtId="0" fontId="3" fillId="0" borderId="24" xfId="40" applyFont="1" applyBorder="1" applyAlignment="1">
      <alignment horizontal="center" vertical="center"/>
      <protection/>
    </xf>
    <xf numFmtId="0" fontId="3" fillId="0" borderId="22" xfId="40" applyFont="1" applyBorder="1" applyAlignment="1">
      <alignment horizontal="center" vertical="center"/>
      <protection/>
    </xf>
    <xf numFmtId="0" fontId="3" fillId="0" borderId="0" xfId="40" applyFont="1" applyAlignment="1">
      <alignment horizontal="left" vertical="center"/>
      <protection/>
    </xf>
    <xf numFmtId="0" fontId="3" fillId="0" borderId="0" xfId="40" applyFont="1" applyAlignment="1" applyProtection="1">
      <alignment horizontal="center" vertical="center"/>
      <protection locked="0"/>
    </xf>
    <xf numFmtId="0" fontId="3" fillId="0" borderId="0" xfId="40" applyFont="1" applyBorder="1" applyAlignment="1" applyProtection="1">
      <alignment horizontal="left" vertical="center"/>
      <protection locked="0"/>
    </xf>
    <xf numFmtId="189" fontId="3" fillId="0" borderId="23" xfId="40" applyNumberFormat="1" applyFont="1" applyBorder="1" applyAlignment="1">
      <alignment horizontal="center" vertical="center"/>
      <protection/>
    </xf>
    <xf numFmtId="189" fontId="3" fillId="0" borderId="24" xfId="40" applyNumberFormat="1" applyFont="1" applyBorder="1" applyAlignment="1">
      <alignment horizontal="center" vertical="center"/>
      <protection/>
    </xf>
    <xf numFmtId="189" fontId="3" fillId="0" borderId="22" xfId="40" applyNumberFormat="1" applyFont="1" applyBorder="1" applyAlignment="1">
      <alignment horizontal="center" vertical="center"/>
      <protection/>
    </xf>
    <xf numFmtId="0" fontId="3" fillId="0" borderId="0" xfId="40" applyFont="1" applyAlignment="1" applyProtection="1">
      <alignment horizontal="left" vertical="center"/>
      <protection locked="0"/>
    </xf>
    <xf numFmtId="0" fontId="3" fillId="0" borderId="19" xfId="40" applyFont="1" applyBorder="1" applyAlignment="1" applyProtection="1">
      <alignment horizontal="left" vertical="center"/>
      <protection locked="0"/>
    </xf>
    <xf numFmtId="189" fontId="61" fillId="0" borderId="23" xfId="40" applyNumberFormat="1" applyFont="1" applyBorder="1" applyAlignment="1" applyProtection="1">
      <alignment horizontal="right" vertical="center"/>
      <protection locked="0"/>
    </xf>
    <xf numFmtId="189" fontId="61" fillId="0" borderId="24" xfId="40" applyNumberFormat="1" applyFont="1" applyBorder="1" applyAlignment="1" applyProtection="1">
      <alignment horizontal="right" vertical="center"/>
      <protection locked="0"/>
    </xf>
    <xf numFmtId="189" fontId="61" fillId="0" borderId="22" xfId="40" applyNumberFormat="1" applyFont="1" applyBorder="1" applyAlignment="1" applyProtection="1">
      <alignment horizontal="right" vertical="center"/>
      <protection locked="0"/>
    </xf>
    <xf numFmtId="0" fontId="5" fillId="35" borderId="23" xfId="40" applyFont="1" applyFill="1" applyBorder="1" applyAlignment="1">
      <alignment horizontal="left" vertical="center" wrapText="1"/>
      <protection/>
    </xf>
    <xf numFmtId="0" fontId="5" fillId="35" borderId="24" xfId="40" applyFont="1" applyFill="1" applyBorder="1" applyAlignment="1">
      <alignment horizontal="left" vertical="center" wrapText="1"/>
      <protection/>
    </xf>
    <xf numFmtId="0" fontId="5" fillId="35" borderId="22" xfId="40" applyFont="1" applyFill="1" applyBorder="1" applyAlignment="1">
      <alignment horizontal="left" vertical="center" wrapText="1"/>
      <protection/>
    </xf>
    <xf numFmtId="189" fontId="3" fillId="33" borderId="23" xfId="40" applyNumberFormat="1" applyFont="1" applyFill="1" applyBorder="1" applyAlignment="1" applyProtection="1">
      <alignment horizontal="right" vertical="center"/>
      <protection hidden="1"/>
    </xf>
    <xf numFmtId="189" fontId="3" fillId="33" borderId="24" xfId="40" applyNumberFormat="1" applyFont="1" applyFill="1" applyBorder="1" applyAlignment="1" applyProtection="1">
      <alignment horizontal="right" vertical="center"/>
      <protection hidden="1"/>
    </xf>
    <xf numFmtId="189" fontId="3" fillId="33" borderId="22" xfId="40" applyNumberFormat="1" applyFont="1" applyFill="1" applyBorder="1" applyAlignment="1" applyProtection="1">
      <alignment horizontal="right" vertical="center"/>
      <protection hidden="1"/>
    </xf>
    <xf numFmtId="0" fontId="5" fillId="35" borderId="23" xfId="40" applyFont="1" applyFill="1" applyBorder="1" applyAlignment="1">
      <alignment horizontal="left" vertical="center"/>
      <protection/>
    </xf>
    <xf numFmtId="0" fontId="5" fillId="35" borderId="24" xfId="40" applyFont="1" applyFill="1" applyBorder="1" applyAlignment="1">
      <alignment horizontal="left" vertical="center"/>
      <protection/>
    </xf>
    <xf numFmtId="0" fontId="5" fillId="35" borderId="22" xfId="40" applyFont="1" applyFill="1" applyBorder="1" applyAlignment="1">
      <alignment horizontal="left" vertical="center"/>
      <protection/>
    </xf>
    <xf numFmtId="189" fontId="61" fillId="35" borderId="23" xfId="40" applyNumberFormat="1" applyFont="1" applyFill="1" applyBorder="1" applyAlignment="1" applyProtection="1">
      <alignment horizontal="right" vertical="center"/>
      <protection/>
    </xf>
    <xf numFmtId="189" fontId="61" fillId="35" borderId="24" xfId="40" applyNumberFormat="1" applyFont="1" applyFill="1" applyBorder="1" applyAlignment="1" applyProtection="1">
      <alignment horizontal="right" vertical="center"/>
      <protection/>
    </xf>
    <xf numFmtId="189" fontId="61" fillId="35" borderId="22" xfId="40" applyNumberFormat="1" applyFont="1" applyFill="1" applyBorder="1" applyAlignment="1" applyProtection="1">
      <alignment horizontal="right" vertical="center"/>
      <protection/>
    </xf>
    <xf numFmtId="188" fontId="3" fillId="33" borderId="23" xfId="40" applyNumberFormat="1" applyFont="1" applyFill="1" applyBorder="1" applyAlignment="1" applyProtection="1">
      <alignment horizontal="left" vertical="center"/>
      <protection hidden="1"/>
    </xf>
    <xf numFmtId="188" fontId="3" fillId="33" borderId="24" xfId="40" applyNumberFormat="1" applyFont="1" applyFill="1" applyBorder="1" applyAlignment="1" applyProtection="1">
      <alignment horizontal="left" vertical="center"/>
      <protection hidden="1"/>
    </xf>
    <xf numFmtId="188" fontId="3" fillId="33" borderId="22" xfId="40" applyNumberFormat="1" applyFont="1" applyFill="1" applyBorder="1" applyAlignment="1" applyProtection="1">
      <alignment horizontal="left" vertical="center"/>
      <protection hidden="1"/>
    </xf>
    <xf numFmtId="188" fontId="3" fillId="33" borderId="23" xfId="40" applyNumberFormat="1" applyFont="1" applyFill="1" applyBorder="1" applyAlignment="1" applyProtection="1">
      <alignment horizontal="left" vertical="center"/>
      <protection hidden="1"/>
    </xf>
    <xf numFmtId="188" fontId="3" fillId="33" borderId="23" xfId="40" applyNumberFormat="1" applyFont="1" applyFill="1" applyBorder="1" applyAlignment="1" applyProtection="1">
      <alignment horizontal="left" vertical="center" wrapText="1"/>
      <protection hidden="1"/>
    </xf>
    <xf numFmtId="188" fontId="3" fillId="33" borderId="24" xfId="40" applyNumberFormat="1" applyFont="1" applyFill="1" applyBorder="1" applyAlignment="1" applyProtection="1">
      <alignment horizontal="left" vertical="center" wrapText="1"/>
      <protection hidden="1"/>
    </xf>
    <xf numFmtId="188" fontId="3" fillId="33" borderId="22" xfId="40" applyNumberFormat="1" applyFont="1" applyFill="1" applyBorder="1" applyAlignment="1" applyProtection="1">
      <alignment horizontal="left" vertical="center" wrapText="1"/>
      <protection hidden="1"/>
    </xf>
    <xf numFmtId="189" fontId="3" fillId="33" borderId="23" xfId="40" applyNumberFormat="1" applyFont="1" applyFill="1" applyBorder="1" applyAlignment="1" applyProtection="1">
      <alignment horizontal="left" vertical="center"/>
      <protection hidden="1"/>
    </xf>
    <xf numFmtId="189" fontId="3" fillId="33" borderId="24" xfId="40" applyNumberFormat="1" applyFont="1" applyFill="1" applyBorder="1" applyAlignment="1" applyProtection="1">
      <alignment horizontal="left" vertical="center"/>
      <protection hidden="1"/>
    </xf>
    <xf numFmtId="189" fontId="3" fillId="33" borderId="22" xfId="40" applyNumberFormat="1" applyFont="1" applyFill="1" applyBorder="1" applyAlignment="1" applyProtection="1">
      <alignment horizontal="left" vertical="center"/>
      <protection hidden="1"/>
    </xf>
    <xf numFmtId="189" fontId="3" fillId="0" borderId="23" xfId="40" applyNumberFormat="1" applyFont="1" applyFill="1" applyBorder="1" applyAlignment="1" applyProtection="1">
      <alignment horizontal="right" vertical="center"/>
      <protection locked="0"/>
    </xf>
    <xf numFmtId="189" fontId="0" fillId="0" borderId="24" xfId="0" applyNumberFormat="1" applyBorder="1" applyAlignment="1" applyProtection="1">
      <alignment horizontal="right" vertical="center"/>
      <protection locked="0"/>
    </xf>
    <xf numFmtId="189" fontId="0" fillId="0" borderId="22" xfId="0" applyNumberFormat="1" applyBorder="1" applyAlignment="1" applyProtection="1">
      <alignment horizontal="right" vertical="center"/>
      <protection locked="0"/>
    </xf>
    <xf numFmtId="188" fontId="4" fillId="33" borderId="23" xfId="40" applyNumberFormat="1" applyFont="1" applyFill="1" applyBorder="1" applyAlignment="1" applyProtection="1">
      <alignment horizontal="left" vertical="center"/>
      <protection hidden="1"/>
    </xf>
    <xf numFmtId="188" fontId="4" fillId="33" borderId="24" xfId="40" applyNumberFormat="1" applyFont="1" applyFill="1" applyBorder="1" applyAlignment="1" applyProtection="1">
      <alignment horizontal="left" vertical="center"/>
      <protection hidden="1"/>
    </xf>
    <xf numFmtId="188" fontId="4" fillId="33" borderId="22" xfId="40" applyNumberFormat="1" applyFont="1" applyFill="1" applyBorder="1" applyAlignment="1" applyProtection="1">
      <alignment horizontal="left" vertical="center"/>
      <protection hidden="1"/>
    </xf>
    <xf numFmtId="189" fontId="3" fillId="0" borderId="23" xfId="40" applyNumberFormat="1" applyFont="1" applyBorder="1" applyAlignment="1" applyProtection="1">
      <alignment horizontal="right" vertical="center"/>
      <protection locked="0"/>
    </xf>
    <xf numFmtId="0" fontId="3" fillId="0" borderId="11" xfId="40" applyFont="1" applyBorder="1" applyAlignment="1" applyProtection="1">
      <alignment horizontal="left" vertical="center"/>
      <protection locked="0"/>
    </xf>
    <xf numFmtId="0" fontId="3" fillId="0" borderId="12" xfId="40" applyFont="1" applyBorder="1" applyAlignment="1" applyProtection="1">
      <alignment horizontal="left" vertical="center"/>
      <protection locked="0"/>
    </xf>
    <xf numFmtId="0" fontId="3" fillId="0" borderId="13" xfId="40" applyFont="1" applyBorder="1" applyAlignment="1" applyProtection="1">
      <alignment horizontal="left" vertical="center"/>
      <protection locked="0"/>
    </xf>
    <xf numFmtId="189" fontId="3" fillId="0" borderId="24" xfId="40" applyNumberFormat="1" applyFont="1" applyBorder="1" applyAlignment="1" applyProtection="1">
      <alignment horizontal="right" vertical="center"/>
      <protection locked="0"/>
    </xf>
    <xf numFmtId="189" fontId="3" fillId="0" borderId="22" xfId="40" applyNumberFormat="1" applyFont="1" applyBorder="1" applyAlignment="1" applyProtection="1">
      <alignment horizontal="right" vertical="center"/>
      <protection locked="0"/>
    </xf>
    <xf numFmtId="0" fontId="3" fillId="0" borderId="18" xfId="40" applyFont="1" applyBorder="1" applyAlignment="1" applyProtection="1">
      <alignment horizontal="left" vertical="center"/>
      <protection locked="0"/>
    </xf>
    <xf numFmtId="0" fontId="3" fillId="0" borderId="20" xfId="40" applyFont="1" applyBorder="1" applyAlignment="1" applyProtection="1">
      <alignment horizontal="left" vertical="center"/>
      <protection locked="0"/>
    </xf>
    <xf numFmtId="0" fontId="3" fillId="0" borderId="15" xfId="40" applyFont="1" applyBorder="1" applyAlignment="1" applyProtection="1">
      <alignment horizontal="left" vertical="center"/>
      <protection locked="0"/>
    </xf>
    <xf numFmtId="0" fontId="3" fillId="0" borderId="16" xfId="40" applyFont="1" applyBorder="1" applyAlignment="1" applyProtection="1">
      <alignment horizontal="left" vertical="center"/>
      <protection locked="0"/>
    </xf>
    <xf numFmtId="189" fontId="6" fillId="0" borderId="23" xfId="40" applyNumberFormat="1" applyFont="1" applyBorder="1" applyAlignment="1" applyProtection="1">
      <alignment horizontal="right" vertical="center" wrapText="1"/>
      <protection locked="0"/>
    </xf>
    <xf numFmtId="189" fontId="0" fillId="0" borderId="24" xfId="0" applyNumberFormat="1" applyBorder="1" applyAlignment="1" applyProtection="1">
      <alignment horizontal="right" vertical="center" wrapText="1"/>
      <protection locked="0"/>
    </xf>
    <xf numFmtId="189" fontId="0" fillId="0" borderId="22" xfId="0" applyNumberFormat="1" applyBorder="1" applyAlignment="1" applyProtection="1">
      <alignment horizontal="right" vertical="center" wrapText="1"/>
      <protection locked="0"/>
    </xf>
    <xf numFmtId="189" fontId="3" fillId="33" borderId="23" xfId="40" applyNumberFormat="1" applyFont="1" applyFill="1" applyBorder="1" applyAlignment="1" applyProtection="1">
      <alignment horizontal="right" vertical="center" wrapText="1"/>
      <protection hidden="1"/>
    </xf>
    <xf numFmtId="189" fontId="3" fillId="33" borderId="24" xfId="40" applyNumberFormat="1" applyFont="1" applyFill="1" applyBorder="1" applyAlignment="1" applyProtection="1">
      <alignment horizontal="right" vertical="center" wrapText="1"/>
      <protection hidden="1"/>
    </xf>
    <xf numFmtId="189" fontId="3" fillId="33" borderId="22" xfId="4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3" borderId="14" xfId="0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5" fillId="0" borderId="15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0" xfId="40" applyFont="1" applyBorder="1" applyAlignment="1">
      <alignment horizont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 applyProtection="1">
      <alignment horizontal="right" vertical="center" wrapText="1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9" fontId="3" fillId="0" borderId="23" xfId="0" applyNumberFormat="1" applyFont="1" applyBorder="1" applyAlignment="1" applyProtection="1">
      <alignment horizontal="right" vertical="center"/>
      <protection locked="0"/>
    </xf>
    <xf numFmtId="189" fontId="3" fillId="0" borderId="24" xfId="0" applyNumberFormat="1" applyFont="1" applyBorder="1" applyAlignment="1" applyProtection="1">
      <alignment horizontal="right" vertical="center"/>
      <protection locked="0"/>
    </xf>
    <xf numFmtId="189" fontId="3" fillId="0" borderId="22" xfId="0" applyNumberFormat="1" applyFont="1" applyBorder="1" applyAlignment="1" applyProtection="1">
      <alignment horizontal="right" vertical="center"/>
      <protection locked="0"/>
    </xf>
    <xf numFmtId="189" fontId="3" fillId="35" borderId="23" xfId="0" applyNumberFormat="1" applyFont="1" applyFill="1" applyBorder="1" applyAlignment="1" applyProtection="1">
      <alignment horizontal="right" vertical="center"/>
      <protection hidden="1"/>
    </xf>
    <xf numFmtId="189" fontId="3" fillId="35" borderId="22" xfId="0" applyNumberFormat="1" applyFont="1" applyFill="1" applyBorder="1" applyAlignment="1" applyProtection="1">
      <alignment horizontal="right" vertical="center"/>
      <protection hidden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189" fontId="3" fillId="0" borderId="23" xfId="0" applyNumberFormat="1" applyFont="1" applyFill="1" applyBorder="1" applyAlignment="1" applyProtection="1">
      <alignment horizontal="center" vertical="center"/>
      <protection hidden="1" locked="0"/>
    </xf>
    <xf numFmtId="189" fontId="3" fillId="0" borderId="24" xfId="0" applyNumberFormat="1" applyFont="1" applyFill="1" applyBorder="1" applyAlignment="1" applyProtection="1">
      <alignment horizontal="center" vertical="center"/>
      <protection hidden="1" locked="0"/>
    </xf>
    <xf numFmtId="189" fontId="3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justify"/>
    </xf>
    <xf numFmtId="0" fontId="11" fillId="0" borderId="0" xfId="0" applyFont="1" applyAlignment="1">
      <alignment horizontal="justify"/>
    </xf>
    <xf numFmtId="0" fontId="3" fillId="0" borderId="10" xfId="0" applyFont="1" applyBorder="1" applyAlignment="1">
      <alignment horizontal="left"/>
    </xf>
    <xf numFmtId="189" fontId="11" fillId="0" borderId="23" xfId="0" applyNumberFormat="1" applyFont="1" applyBorder="1" applyAlignment="1" applyProtection="1">
      <alignment horizontal="right"/>
      <protection locked="0"/>
    </xf>
    <xf numFmtId="189" fontId="11" fillId="0" borderId="24" xfId="0" applyNumberFormat="1" applyFont="1" applyBorder="1" applyAlignment="1" applyProtection="1">
      <alignment horizontal="right"/>
      <protection locked="0"/>
    </xf>
    <xf numFmtId="189" fontId="11" fillId="0" borderId="22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justify" wrapText="1"/>
    </xf>
    <xf numFmtId="0" fontId="3" fillId="0" borderId="24" xfId="0" applyFont="1" applyBorder="1" applyAlignment="1">
      <alignment horizontal="justify" wrapText="1"/>
    </xf>
    <xf numFmtId="0" fontId="3" fillId="0" borderId="22" xfId="0" applyFont="1" applyBorder="1" applyAlignment="1">
      <alignment horizontal="justify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189" fontId="11" fillId="33" borderId="11" xfId="0" applyNumberFormat="1" applyFont="1" applyFill="1" applyBorder="1" applyAlignment="1" applyProtection="1">
      <alignment horizontal="right"/>
      <protection hidden="1"/>
    </xf>
    <xf numFmtId="189" fontId="0" fillId="0" borderId="12" xfId="0" applyNumberFormat="1" applyBorder="1" applyAlignment="1">
      <alignment horizontal="right" vertical="center"/>
    </xf>
    <xf numFmtId="189" fontId="0" fillId="0" borderId="13" xfId="0" applyNumberFormat="1" applyBorder="1" applyAlignment="1">
      <alignment horizontal="right" vertical="center"/>
    </xf>
    <xf numFmtId="189" fontId="0" fillId="0" borderId="18" xfId="0" applyNumberFormat="1" applyBorder="1" applyAlignment="1">
      <alignment horizontal="right" vertical="center"/>
    </xf>
    <xf numFmtId="189" fontId="0" fillId="0" borderId="19" xfId="0" applyNumberFormat="1" applyBorder="1" applyAlignment="1">
      <alignment horizontal="right" vertical="center"/>
    </xf>
    <xf numFmtId="189" fontId="0" fillId="0" borderId="20" xfId="0" applyNumberFormat="1" applyBorder="1" applyAlignment="1">
      <alignment horizontal="right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0" xfId="0" applyFont="1" applyAlignment="1">
      <alignment horizontal="justify"/>
    </xf>
    <xf numFmtId="0" fontId="10" fillId="0" borderId="0" xfId="0" applyFont="1" applyAlignment="1">
      <alignment horizontal="justify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K17" sqref="K17"/>
    </sheetView>
  </sheetViews>
  <sheetFormatPr defaultColWidth="9.00390625" defaultRowHeight="14.25"/>
  <cols>
    <col min="1" max="1" width="4.375" style="12" customWidth="1"/>
    <col min="2" max="2" width="4.50390625" style="12" customWidth="1"/>
    <col min="3" max="3" width="5.375" style="12" customWidth="1"/>
    <col min="4" max="5" width="4.25390625" style="12" customWidth="1"/>
    <col min="6" max="6" width="26.125" style="12" customWidth="1"/>
    <col min="7" max="7" width="7.75390625" style="12" customWidth="1"/>
    <col min="8" max="8" width="6.75390625" style="12" customWidth="1"/>
    <col min="9" max="9" width="11.875" style="12" customWidth="1"/>
    <col min="10" max="10" width="42.00390625" style="154" customWidth="1"/>
    <col min="11" max="16384" width="9.00390625" style="12" customWidth="1"/>
  </cols>
  <sheetData>
    <row r="1" spans="1:10" ht="18.75">
      <c r="A1" s="243" t="s">
        <v>233</v>
      </c>
      <c r="B1" s="243"/>
      <c r="C1" s="243"/>
      <c r="D1" s="243"/>
      <c r="E1" s="243"/>
      <c r="F1" s="243"/>
      <c r="G1" s="243"/>
      <c r="H1" s="243"/>
      <c r="I1" s="243"/>
      <c r="J1" s="12" t="s">
        <v>729</v>
      </c>
    </row>
    <row r="2" spans="1:9" ht="12" customHeight="1">
      <c r="A2" s="244" t="str">
        <f>'主表(一般工商企业)'!A2:I2</f>
        <v>税款所属期间：       年  月  日至    年  月  日</v>
      </c>
      <c r="B2" s="244"/>
      <c r="C2" s="244"/>
      <c r="D2" s="244"/>
      <c r="E2" s="244"/>
      <c r="F2" s="244"/>
      <c r="G2" s="244"/>
      <c r="H2" s="244"/>
      <c r="I2" s="244"/>
    </row>
    <row r="3" spans="1:9" ht="12" customHeight="1">
      <c r="A3" s="248" t="str">
        <f>'主表(一般工商企业)'!A3:I3</f>
        <v>纳税人名称:</v>
      </c>
      <c r="B3" s="248"/>
      <c r="C3" s="248"/>
      <c r="D3" s="248"/>
      <c r="E3" s="248"/>
      <c r="F3" s="248"/>
      <c r="G3" s="248"/>
      <c r="H3" s="248"/>
      <c r="I3" s="248"/>
    </row>
    <row r="4" spans="1:9" ht="14.25">
      <c r="A4" s="222" t="str">
        <f>'主表(一般工商企业)'!A4:I4</f>
        <v>纳税人识别号: </v>
      </c>
      <c r="B4" s="222"/>
      <c r="C4" s="222"/>
      <c r="D4" s="222"/>
      <c r="E4" s="222"/>
      <c r="F4" s="222"/>
      <c r="G4" s="222"/>
      <c r="H4" s="222"/>
      <c r="I4" s="222"/>
    </row>
    <row r="5" spans="1:9" ht="14.25">
      <c r="A5" s="219" t="str">
        <f>'主表(一般工商企业)'!A5:F5</f>
        <v>纳税人编码： </v>
      </c>
      <c r="B5" s="219"/>
      <c r="C5" s="219"/>
      <c r="D5" s="219"/>
      <c r="E5" s="219"/>
      <c r="F5" s="219"/>
      <c r="G5" s="219" t="s">
        <v>376</v>
      </c>
      <c r="H5" s="219"/>
      <c r="I5" s="219"/>
    </row>
    <row r="6" spans="1:9" ht="12" customHeight="1">
      <c r="A6" s="13" t="s">
        <v>377</v>
      </c>
      <c r="B6" s="13" t="s">
        <v>378</v>
      </c>
      <c r="C6" s="245" t="s">
        <v>379</v>
      </c>
      <c r="D6" s="246"/>
      <c r="E6" s="246"/>
      <c r="F6" s="247"/>
      <c r="G6" s="245" t="s">
        <v>380</v>
      </c>
      <c r="H6" s="246"/>
      <c r="I6" s="247"/>
    </row>
    <row r="7" spans="1:9" ht="15" customHeight="1">
      <c r="A7" s="210" t="s">
        <v>381</v>
      </c>
      <c r="B7" s="13">
        <v>1</v>
      </c>
      <c r="C7" s="234" t="s">
        <v>234</v>
      </c>
      <c r="D7" s="235"/>
      <c r="E7" s="235"/>
      <c r="F7" s="236"/>
      <c r="G7" s="207">
        <f>'主表(一般工商企业)'!G7</f>
        <v>0</v>
      </c>
      <c r="H7" s="208"/>
      <c r="I7" s="209"/>
    </row>
    <row r="8" spans="1:9" ht="15" customHeight="1">
      <c r="A8" s="211"/>
      <c r="B8" s="13">
        <v>2</v>
      </c>
      <c r="C8" s="234" t="s">
        <v>243</v>
      </c>
      <c r="D8" s="235"/>
      <c r="E8" s="235"/>
      <c r="F8" s="236"/>
      <c r="G8" s="207">
        <f>'主表(一般工商企业)'!G8</f>
        <v>0</v>
      </c>
      <c r="H8" s="208"/>
      <c r="I8" s="209"/>
    </row>
    <row r="9" spans="1:9" ht="15" customHeight="1">
      <c r="A9" s="211"/>
      <c r="B9" s="13">
        <v>3</v>
      </c>
      <c r="C9" s="237" t="s">
        <v>382</v>
      </c>
      <c r="D9" s="238"/>
      <c r="E9" s="238"/>
      <c r="F9" s="239"/>
      <c r="G9" s="207">
        <f>'主表(一般工商企业)'!G9</f>
        <v>0</v>
      </c>
      <c r="H9" s="208"/>
      <c r="I9" s="209"/>
    </row>
    <row r="10" spans="1:9" ht="15" customHeight="1">
      <c r="A10" s="211"/>
      <c r="B10" s="13">
        <v>4</v>
      </c>
      <c r="C10" s="237" t="s">
        <v>244</v>
      </c>
      <c r="D10" s="238"/>
      <c r="E10" s="238"/>
      <c r="F10" s="239"/>
      <c r="G10" s="207">
        <f>'主表(一般工商企业)'!G10</f>
        <v>0</v>
      </c>
      <c r="H10" s="208"/>
      <c r="I10" s="209"/>
    </row>
    <row r="11" spans="1:9" ht="15" customHeight="1">
      <c r="A11" s="211"/>
      <c r="B11" s="13">
        <v>5</v>
      </c>
      <c r="C11" s="240" t="s">
        <v>245</v>
      </c>
      <c r="D11" s="241"/>
      <c r="E11" s="241"/>
      <c r="F11" s="242"/>
      <c r="G11" s="207">
        <f>'主表(一般工商企业)'!G11</f>
        <v>0</v>
      </c>
      <c r="H11" s="208"/>
      <c r="I11" s="209"/>
    </row>
    <row r="12" spans="1:9" ht="15" customHeight="1">
      <c r="A12" s="211"/>
      <c r="B12" s="13">
        <v>6</v>
      </c>
      <c r="C12" s="237" t="s">
        <v>246</v>
      </c>
      <c r="D12" s="238"/>
      <c r="E12" s="238"/>
      <c r="F12" s="239"/>
      <c r="G12" s="207">
        <f>'主表(一般工商企业)'!G12</f>
        <v>0</v>
      </c>
      <c r="H12" s="208"/>
      <c r="I12" s="209"/>
    </row>
    <row r="13" spans="1:9" ht="15" customHeight="1">
      <c r="A13" s="211"/>
      <c r="B13" s="13">
        <v>7</v>
      </c>
      <c r="C13" s="237" t="s">
        <v>383</v>
      </c>
      <c r="D13" s="238"/>
      <c r="E13" s="238"/>
      <c r="F13" s="239"/>
      <c r="G13" s="207">
        <f>'主表(一般工商企业)'!G13</f>
        <v>0</v>
      </c>
      <c r="H13" s="208"/>
      <c r="I13" s="209"/>
    </row>
    <row r="14" spans="1:9" ht="15" customHeight="1">
      <c r="A14" s="211"/>
      <c r="B14" s="13">
        <v>8</v>
      </c>
      <c r="C14" s="234" t="s">
        <v>384</v>
      </c>
      <c r="D14" s="235"/>
      <c r="E14" s="235"/>
      <c r="F14" s="236"/>
      <c r="G14" s="207">
        <f>'主表(一般工商企业)'!G14</f>
        <v>0</v>
      </c>
      <c r="H14" s="208"/>
      <c r="I14" s="209"/>
    </row>
    <row r="15" spans="1:9" ht="15" customHeight="1">
      <c r="A15" s="211"/>
      <c r="B15" s="13">
        <v>9</v>
      </c>
      <c r="C15" s="237" t="s">
        <v>385</v>
      </c>
      <c r="D15" s="238"/>
      <c r="E15" s="238"/>
      <c r="F15" s="239"/>
      <c r="G15" s="207">
        <f>'主表(一般工商企业)'!G15</f>
        <v>0</v>
      </c>
      <c r="H15" s="208"/>
      <c r="I15" s="209"/>
    </row>
    <row r="16" spans="1:9" ht="15" customHeight="1">
      <c r="A16" s="211"/>
      <c r="B16" s="13">
        <v>10</v>
      </c>
      <c r="C16" s="234" t="s">
        <v>386</v>
      </c>
      <c r="D16" s="235"/>
      <c r="E16" s="235"/>
      <c r="F16" s="236"/>
      <c r="G16" s="207">
        <f>'主表(一般工商企业)'!G16</f>
        <v>0</v>
      </c>
      <c r="H16" s="208"/>
      <c r="I16" s="209"/>
    </row>
    <row r="17" spans="1:9" ht="15" customHeight="1">
      <c r="A17" s="211"/>
      <c r="B17" s="13">
        <v>11</v>
      </c>
      <c r="C17" s="234" t="s">
        <v>247</v>
      </c>
      <c r="D17" s="235"/>
      <c r="E17" s="235"/>
      <c r="F17" s="236"/>
      <c r="G17" s="207">
        <f>'主表(一般工商企业)'!G17</f>
        <v>0</v>
      </c>
      <c r="H17" s="208"/>
      <c r="I17" s="209"/>
    </row>
    <row r="18" spans="1:9" ht="15" customHeight="1">
      <c r="A18" s="211"/>
      <c r="B18" s="13">
        <v>12</v>
      </c>
      <c r="C18" s="234" t="s">
        <v>248</v>
      </c>
      <c r="D18" s="235"/>
      <c r="E18" s="235"/>
      <c r="F18" s="236"/>
      <c r="G18" s="207">
        <f>'主表(一般工商企业)'!G18</f>
        <v>0</v>
      </c>
      <c r="H18" s="208"/>
      <c r="I18" s="209"/>
    </row>
    <row r="19" spans="1:9" ht="15" customHeight="1">
      <c r="A19" s="233"/>
      <c r="B19" s="13">
        <v>13</v>
      </c>
      <c r="C19" s="215" t="s">
        <v>249</v>
      </c>
      <c r="D19" s="216"/>
      <c r="E19" s="216"/>
      <c r="F19" s="217"/>
      <c r="G19" s="207">
        <f>'主表(一般工商企业)'!G19</f>
        <v>0</v>
      </c>
      <c r="H19" s="208"/>
      <c r="I19" s="209"/>
    </row>
    <row r="20" spans="1:9" ht="15" customHeight="1">
      <c r="A20" s="210" t="s">
        <v>387</v>
      </c>
      <c r="B20" s="13">
        <v>14</v>
      </c>
      <c r="C20" s="234" t="s">
        <v>235</v>
      </c>
      <c r="D20" s="235"/>
      <c r="E20" s="235"/>
      <c r="F20" s="236"/>
      <c r="G20" s="207">
        <f>'主表(一般工商企业)'!G20</f>
        <v>0</v>
      </c>
      <c r="H20" s="208"/>
      <c r="I20" s="209"/>
    </row>
    <row r="21" spans="1:9" ht="15" customHeight="1">
      <c r="A21" s="211"/>
      <c r="B21" s="13">
        <v>15</v>
      </c>
      <c r="C21" s="212" t="s">
        <v>236</v>
      </c>
      <c r="D21" s="213"/>
      <c r="E21" s="213"/>
      <c r="F21" s="214"/>
      <c r="G21" s="207">
        <f>'主表(一般工商企业)'!G21</f>
        <v>0</v>
      </c>
      <c r="H21" s="208"/>
      <c r="I21" s="209"/>
    </row>
    <row r="22" spans="1:9" ht="15" customHeight="1">
      <c r="A22" s="211"/>
      <c r="B22" s="13">
        <v>16</v>
      </c>
      <c r="C22" s="234" t="s">
        <v>388</v>
      </c>
      <c r="D22" s="235"/>
      <c r="E22" s="235"/>
      <c r="F22" s="236"/>
      <c r="G22" s="207">
        <f>'主表(一般工商企业)'!G22</f>
        <v>0</v>
      </c>
      <c r="H22" s="208"/>
      <c r="I22" s="209"/>
    </row>
    <row r="23" spans="1:9" ht="15" customHeight="1">
      <c r="A23" s="211"/>
      <c r="B23" s="13">
        <v>17</v>
      </c>
      <c r="C23" s="234" t="s">
        <v>389</v>
      </c>
      <c r="D23" s="235"/>
      <c r="E23" s="235"/>
      <c r="F23" s="236"/>
      <c r="G23" s="207">
        <f>'主表(一般工商企业)'!G23</f>
        <v>0</v>
      </c>
      <c r="H23" s="208"/>
      <c r="I23" s="209"/>
    </row>
    <row r="24" spans="1:9" ht="15" customHeight="1">
      <c r="A24" s="211"/>
      <c r="B24" s="13">
        <v>18</v>
      </c>
      <c r="C24" s="212" t="s">
        <v>390</v>
      </c>
      <c r="D24" s="213"/>
      <c r="E24" s="213"/>
      <c r="F24" s="214"/>
      <c r="G24" s="207">
        <f>'主表(一般工商企业)'!G24</f>
        <v>0</v>
      </c>
      <c r="H24" s="208"/>
      <c r="I24" s="209"/>
    </row>
    <row r="25" spans="1:9" ht="15" customHeight="1">
      <c r="A25" s="211"/>
      <c r="B25" s="13">
        <v>19</v>
      </c>
      <c r="C25" s="230" t="s">
        <v>391</v>
      </c>
      <c r="D25" s="231"/>
      <c r="E25" s="231"/>
      <c r="F25" s="232"/>
      <c r="G25" s="207">
        <f>'主表(一般工商企业)'!G25</f>
        <v>0</v>
      </c>
      <c r="H25" s="208"/>
      <c r="I25" s="209"/>
    </row>
    <row r="26" spans="1:9" ht="15" customHeight="1">
      <c r="A26" s="211"/>
      <c r="B26" s="13">
        <v>20</v>
      </c>
      <c r="C26" s="212" t="s">
        <v>392</v>
      </c>
      <c r="D26" s="213"/>
      <c r="E26" s="213"/>
      <c r="F26" s="214"/>
      <c r="G26" s="207">
        <f>'主表(一般工商企业)'!G26</f>
        <v>0</v>
      </c>
      <c r="H26" s="208"/>
      <c r="I26" s="209"/>
    </row>
    <row r="27" spans="1:10" ht="15" customHeight="1">
      <c r="A27" s="211"/>
      <c r="B27" s="13">
        <v>21</v>
      </c>
      <c r="C27" s="230" t="s">
        <v>393</v>
      </c>
      <c r="D27" s="231"/>
      <c r="E27" s="231"/>
      <c r="F27" s="232"/>
      <c r="G27" s="207">
        <f>'主表(一般工商企业)'!G27</f>
        <v>0</v>
      </c>
      <c r="H27" s="208"/>
      <c r="I27" s="209"/>
      <c r="J27" s="154">
        <f>IF(AND(G27&gt;0,G29&lt;0),"当第21行&gt;0时，第23行必须≥0,请重新填报附表五第39行数据。","")</f>
      </c>
    </row>
    <row r="28" spans="1:10" ht="15" customHeight="1">
      <c r="A28" s="211"/>
      <c r="B28" s="13">
        <v>22</v>
      </c>
      <c r="C28" s="230" t="s">
        <v>394</v>
      </c>
      <c r="D28" s="231"/>
      <c r="E28" s="231"/>
      <c r="F28" s="232"/>
      <c r="G28" s="207">
        <f>'主表(一般工商企业)'!G28</f>
        <v>0</v>
      </c>
      <c r="H28" s="208"/>
      <c r="I28" s="209"/>
      <c r="J28" s="155"/>
    </row>
    <row r="29" spans="1:11" ht="15" customHeight="1">
      <c r="A29" s="211"/>
      <c r="B29" s="13">
        <v>23</v>
      </c>
      <c r="C29" s="230" t="s">
        <v>251</v>
      </c>
      <c r="D29" s="231"/>
      <c r="E29" s="231"/>
      <c r="F29" s="232"/>
      <c r="G29" s="207">
        <f>'主表(一般工商企业)'!G29</f>
        <v>0</v>
      </c>
      <c r="H29" s="208"/>
      <c r="I29" s="209"/>
      <c r="J29" s="154">
        <f>IF(G29&lt;&gt;'4弥补亏损明细表'!D13,"第23行不等于附表四第6行第2列，需重新填报附表四第6行第2列金额","")</f>
      </c>
      <c r="K29" s="12">
        <f>'4弥补亏损明细表'!D13</f>
        <v>0</v>
      </c>
    </row>
    <row r="30" spans="1:9" ht="15" customHeight="1">
      <c r="A30" s="211"/>
      <c r="B30" s="13">
        <v>24</v>
      </c>
      <c r="C30" s="212" t="s">
        <v>0</v>
      </c>
      <c r="D30" s="213"/>
      <c r="E30" s="213"/>
      <c r="F30" s="214"/>
      <c r="G30" s="207">
        <f>'主表(一般工商企业)'!G30</f>
        <v>0</v>
      </c>
      <c r="H30" s="208"/>
      <c r="I30" s="209"/>
    </row>
    <row r="31" spans="1:10" ht="15" customHeight="1">
      <c r="A31" s="233"/>
      <c r="B31" s="13">
        <v>25</v>
      </c>
      <c r="C31" s="212" t="s">
        <v>252</v>
      </c>
      <c r="D31" s="213"/>
      <c r="E31" s="213"/>
      <c r="F31" s="214"/>
      <c r="G31" s="207">
        <f>'主表(一般工商企业)'!G31</f>
        <v>0</v>
      </c>
      <c r="H31" s="208"/>
      <c r="I31" s="209"/>
      <c r="J31" s="155"/>
    </row>
    <row r="32" spans="1:9" ht="15" customHeight="1">
      <c r="A32" s="210" t="s">
        <v>395</v>
      </c>
      <c r="B32" s="13">
        <v>26</v>
      </c>
      <c r="C32" s="212" t="s">
        <v>237</v>
      </c>
      <c r="D32" s="213"/>
      <c r="E32" s="213"/>
      <c r="F32" s="214"/>
      <c r="G32" s="207">
        <f>'主表(一般工商企业)'!G32</f>
        <v>0.25</v>
      </c>
      <c r="H32" s="208"/>
      <c r="I32" s="209"/>
    </row>
    <row r="33" spans="1:11" ht="15" customHeight="1">
      <c r="A33" s="211"/>
      <c r="B33" s="13">
        <v>27</v>
      </c>
      <c r="C33" s="212" t="s">
        <v>250</v>
      </c>
      <c r="D33" s="213"/>
      <c r="E33" s="213"/>
      <c r="F33" s="214"/>
      <c r="G33" s="207">
        <f>'主表(一般工商企业)'!G33</f>
        <v>0</v>
      </c>
      <c r="H33" s="208"/>
      <c r="I33" s="209"/>
      <c r="J33" s="155"/>
      <c r="K33" s="12">
        <f>'5税收优惠明细表'!C38</f>
        <v>0</v>
      </c>
    </row>
    <row r="34" spans="1:11" ht="15" customHeight="1">
      <c r="A34" s="211"/>
      <c r="B34" s="13">
        <v>28</v>
      </c>
      <c r="C34" s="212" t="s">
        <v>238</v>
      </c>
      <c r="D34" s="213"/>
      <c r="E34" s="213"/>
      <c r="F34" s="214"/>
      <c r="G34" s="207">
        <f>'主表(一般工商企业)'!G34</f>
        <v>0</v>
      </c>
      <c r="H34" s="208"/>
      <c r="I34" s="209"/>
      <c r="J34" s="155"/>
      <c r="K34" s="12">
        <f>'5税收优惠明细表'!C39</f>
        <v>0</v>
      </c>
    </row>
    <row r="35" spans="1:10" ht="15" customHeight="1">
      <c r="A35" s="211"/>
      <c r="B35" s="13">
        <v>29</v>
      </c>
      <c r="C35" s="212" t="s">
        <v>239</v>
      </c>
      <c r="D35" s="213"/>
      <c r="E35" s="213"/>
      <c r="F35" s="214"/>
      <c r="G35" s="207">
        <f>'主表(一般工商企业)'!G35</f>
        <v>0</v>
      </c>
      <c r="H35" s="208"/>
      <c r="I35" s="209"/>
      <c r="J35" s="154">
        <f>IF(G34&gt;G33,"第28行&gt;主表第27行，需重新填报第28行数据","")</f>
      </c>
    </row>
    <row r="36" spans="1:10" ht="15" customHeight="1">
      <c r="A36" s="211"/>
      <c r="B36" s="13">
        <v>30</v>
      </c>
      <c r="C36" s="227" t="s">
        <v>253</v>
      </c>
      <c r="D36" s="228"/>
      <c r="E36" s="228"/>
      <c r="F36" s="229"/>
      <c r="G36" s="207">
        <f>'主表(一般工商企业)'!G36</f>
        <v>0</v>
      </c>
      <c r="H36" s="208"/>
      <c r="I36" s="209"/>
      <c r="J36" s="154">
        <f>IF(G35&gt;G33-G34,"第29行&gt;主表第27行-第28行，需重新填报第29行数据","")</f>
      </c>
    </row>
    <row r="37" spans="1:9" ht="15" customHeight="1">
      <c r="A37" s="211"/>
      <c r="B37" s="13">
        <v>31</v>
      </c>
      <c r="C37" s="212" t="s">
        <v>240</v>
      </c>
      <c r="D37" s="213"/>
      <c r="E37" s="213"/>
      <c r="F37" s="214"/>
      <c r="G37" s="207">
        <f>'主表(一般工商企业)'!G37</f>
        <v>0</v>
      </c>
      <c r="H37" s="208"/>
      <c r="I37" s="209"/>
    </row>
    <row r="38" spans="1:9" ht="15" customHeight="1">
      <c r="A38" s="211"/>
      <c r="B38" s="13">
        <v>32</v>
      </c>
      <c r="C38" s="212" t="s">
        <v>241</v>
      </c>
      <c r="D38" s="213"/>
      <c r="E38" s="213"/>
      <c r="F38" s="214"/>
      <c r="G38" s="207">
        <f>'主表(一般工商企业)'!G38</f>
        <v>0</v>
      </c>
      <c r="H38" s="208"/>
      <c r="I38" s="209"/>
    </row>
    <row r="39" spans="1:9" ht="15" customHeight="1">
      <c r="A39" s="211"/>
      <c r="B39" s="13">
        <v>33</v>
      </c>
      <c r="C39" s="212" t="s">
        <v>254</v>
      </c>
      <c r="D39" s="213"/>
      <c r="E39" s="213"/>
      <c r="F39" s="214"/>
      <c r="G39" s="207">
        <f>'主表(一般工商企业)'!G39</f>
        <v>0</v>
      </c>
      <c r="H39" s="208"/>
      <c r="I39" s="209"/>
    </row>
    <row r="40" spans="1:9" ht="15" customHeight="1">
      <c r="A40" s="211"/>
      <c r="B40" s="13">
        <v>34</v>
      </c>
      <c r="C40" s="215" t="s">
        <v>396</v>
      </c>
      <c r="D40" s="216"/>
      <c r="E40" s="216"/>
      <c r="F40" s="217"/>
      <c r="G40" s="207">
        <f>'主表(一般工商企业)'!G40</f>
        <v>0</v>
      </c>
      <c r="H40" s="208"/>
      <c r="I40" s="209"/>
    </row>
    <row r="41" spans="1:9" ht="15" customHeight="1">
      <c r="A41" s="211"/>
      <c r="B41" s="13">
        <v>35</v>
      </c>
      <c r="C41" s="215" t="s">
        <v>397</v>
      </c>
      <c r="D41" s="216"/>
      <c r="E41" s="216"/>
      <c r="F41" s="217"/>
      <c r="G41" s="207">
        <f>'主表(一般工商企业)'!G41</f>
        <v>0</v>
      </c>
      <c r="H41" s="208"/>
      <c r="I41" s="209"/>
    </row>
    <row r="42" spans="1:9" ht="15" customHeight="1">
      <c r="A42" s="211"/>
      <c r="B42" s="13">
        <v>36</v>
      </c>
      <c r="C42" s="215" t="s">
        <v>398</v>
      </c>
      <c r="D42" s="216"/>
      <c r="E42" s="216"/>
      <c r="F42" s="217"/>
      <c r="G42" s="207">
        <f>'主表(一般工商企业)'!G42</f>
        <v>0</v>
      </c>
      <c r="H42" s="208"/>
      <c r="I42" s="209"/>
    </row>
    <row r="43" spans="1:9" ht="15" customHeight="1">
      <c r="A43" s="211"/>
      <c r="B43" s="13">
        <v>37</v>
      </c>
      <c r="C43" s="215" t="s">
        <v>399</v>
      </c>
      <c r="D43" s="216"/>
      <c r="E43" s="216"/>
      <c r="F43" s="217"/>
      <c r="G43" s="207">
        <f>'主表(一般工商企业)'!G43</f>
        <v>0</v>
      </c>
      <c r="H43" s="208"/>
      <c r="I43" s="209"/>
    </row>
    <row r="44" spans="1:9" ht="15" customHeight="1">
      <c r="A44" s="211"/>
      <c r="B44" s="13">
        <v>38</v>
      </c>
      <c r="C44" s="215" t="s">
        <v>242</v>
      </c>
      <c r="D44" s="216"/>
      <c r="E44" s="216"/>
      <c r="F44" s="217"/>
      <c r="G44" s="207">
        <f>'主表(一般工商企业)'!G44</f>
        <v>0</v>
      </c>
      <c r="H44" s="208"/>
      <c r="I44" s="209"/>
    </row>
    <row r="45" spans="1:9" ht="15" customHeight="1">
      <c r="A45" s="211"/>
      <c r="B45" s="13">
        <v>39</v>
      </c>
      <c r="C45" s="215" t="s">
        <v>400</v>
      </c>
      <c r="D45" s="216"/>
      <c r="E45" s="216"/>
      <c r="F45" s="217"/>
      <c r="G45" s="207">
        <f>'主表(一般工商企业)'!G45</f>
        <v>0</v>
      </c>
      <c r="H45" s="208"/>
      <c r="I45" s="209"/>
    </row>
    <row r="46" spans="1:9" ht="15" customHeight="1">
      <c r="A46" s="211"/>
      <c r="B46" s="13">
        <v>40</v>
      </c>
      <c r="C46" s="204" t="s">
        <v>255</v>
      </c>
      <c r="D46" s="205"/>
      <c r="E46" s="205"/>
      <c r="F46" s="206"/>
      <c r="G46" s="207">
        <f>'主表(一般工商企业)'!G46</f>
        <v>0</v>
      </c>
      <c r="H46" s="208"/>
      <c r="I46" s="209"/>
    </row>
    <row r="47" spans="1:9" ht="15" customHeight="1">
      <c r="A47" s="200" t="s">
        <v>401</v>
      </c>
      <c r="B47" s="13">
        <v>41</v>
      </c>
      <c r="C47" s="201" t="s">
        <v>402</v>
      </c>
      <c r="D47" s="202"/>
      <c r="E47" s="202"/>
      <c r="F47" s="203"/>
      <c r="G47" s="207">
        <f>'主表(一般工商企业)'!G47</f>
        <v>0</v>
      </c>
      <c r="H47" s="208"/>
      <c r="I47" s="209"/>
    </row>
    <row r="48" spans="1:9" ht="15" customHeight="1">
      <c r="A48" s="200"/>
      <c r="B48" s="13">
        <v>42</v>
      </c>
      <c r="C48" s="215" t="s">
        <v>403</v>
      </c>
      <c r="D48" s="216"/>
      <c r="E48" s="216"/>
      <c r="F48" s="217"/>
      <c r="G48" s="207">
        <f>'主表(一般工商企业)'!G48</f>
        <v>0</v>
      </c>
      <c r="H48" s="208"/>
      <c r="I48" s="209"/>
    </row>
    <row r="49" spans="1:9" ht="12" customHeight="1">
      <c r="A49" s="14" t="s">
        <v>404</v>
      </c>
      <c r="B49" s="15"/>
      <c r="C49" s="15"/>
      <c r="D49" s="15"/>
      <c r="E49" s="16"/>
      <c r="F49" s="17" t="s">
        <v>405</v>
      </c>
      <c r="G49" s="224" t="s">
        <v>406</v>
      </c>
      <c r="H49" s="225"/>
      <c r="I49" s="226"/>
    </row>
    <row r="50" spans="1:9" ht="12" customHeight="1">
      <c r="A50" s="18" t="s">
        <v>407</v>
      </c>
      <c r="B50" s="19"/>
      <c r="C50" s="19"/>
      <c r="D50" s="19"/>
      <c r="E50" s="20"/>
      <c r="F50" s="21" t="s">
        <v>408</v>
      </c>
      <c r="G50" s="221" t="s">
        <v>409</v>
      </c>
      <c r="H50" s="222"/>
      <c r="I50" s="223"/>
    </row>
    <row r="51" spans="1:9" ht="12" customHeight="1">
      <c r="A51" s="22" t="s">
        <v>410</v>
      </c>
      <c r="B51" s="23"/>
      <c r="C51" s="23"/>
      <c r="D51" s="23"/>
      <c r="E51" s="24"/>
      <c r="F51" s="25" t="s">
        <v>411</v>
      </c>
      <c r="G51" s="218" t="s">
        <v>412</v>
      </c>
      <c r="H51" s="219"/>
      <c r="I51" s="220"/>
    </row>
  </sheetData>
  <sheetProtection/>
  <mergeCells count="99">
    <mergeCell ref="A1:I1"/>
    <mergeCell ref="A2:I2"/>
    <mergeCell ref="A4:I4"/>
    <mergeCell ref="C6:F6"/>
    <mergeCell ref="G6:I6"/>
    <mergeCell ref="A3:I3"/>
    <mergeCell ref="A5:F5"/>
    <mergeCell ref="G5:I5"/>
    <mergeCell ref="G13:I13"/>
    <mergeCell ref="C11:F11"/>
    <mergeCell ref="G8:I8"/>
    <mergeCell ref="C9:F9"/>
    <mergeCell ref="G9:I9"/>
    <mergeCell ref="C10:F10"/>
    <mergeCell ref="G10:I10"/>
    <mergeCell ref="G11:I11"/>
    <mergeCell ref="C12:F12"/>
    <mergeCell ref="G12:I12"/>
    <mergeCell ref="A7:A19"/>
    <mergeCell ref="C7:F7"/>
    <mergeCell ref="G7:I7"/>
    <mergeCell ref="C14:F14"/>
    <mergeCell ref="G14:I14"/>
    <mergeCell ref="C19:F19"/>
    <mergeCell ref="G19:I19"/>
    <mergeCell ref="G16:I16"/>
    <mergeCell ref="C8:F8"/>
    <mergeCell ref="C13:F13"/>
    <mergeCell ref="C17:F17"/>
    <mergeCell ref="G17:I17"/>
    <mergeCell ref="C18:F18"/>
    <mergeCell ref="G18:I18"/>
    <mergeCell ref="C15:F15"/>
    <mergeCell ref="G15:I15"/>
    <mergeCell ref="C16:F16"/>
    <mergeCell ref="C22:F22"/>
    <mergeCell ref="G22:I22"/>
    <mergeCell ref="C24:F24"/>
    <mergeCell ref="G24:I24"/>
    <mergeCell ref="C25:F25"/>
    <mergeCell ref="C23:F23"/>
    <mergeCell ref="G23:I23"/>
    <mergeCell ref="G25:I25"/>
    <mergeCell ref="C27:F27"/>
    <mergeCell ref="G26:I26"/>
    <mergeCell ref="C26:F26"/>
    <mergeCell ref="G27:I27"/>
    <mergeCell ref="A20:A31"/>
    <mergeCell ref="C20:F20"/>
    <mergeCell ref="G20:I20"/>
    <mergeCell ref="C21:F21"/>
    <mergeCell ref="G21:I21"/>
    <mergeCell ref="C30:F30"/>
    <mergeCell ref="C34:F34"/>
    <mergeCell ref="G30:I30"/>
    <mergeCell ref="C31:F31"/>
    <mergeCell ref="G31:I31"/>
    <mergeCell ref="C28:F28"/>
    <mergeCell ref="G28:I28"/>
    <mergeCell ref="C29:F29"/>
    <mergeCell ref="G29:I29"/>
    <mergeCell ref="G43:I43"/>
    <mergeCell ref="C37:F37"/>
    <mergeCell ref="G37:I37"/>
    <mergeCell ref="C38:F38"/>
    <mergeCell ref="G38:I38"/>
    <mergeCell ref="G34:I34"/>
    <mergeCell ref="C35:F35"/>
    <mergeCell ref="G35:I35"/>
    <mergeCell ref="C36:F36"/>
    <mergeCell ref="G36:I36"/>
    <mergeCell ref="G42:I42"/>
    <mergeCell ref="C39:F39"/>
    <mergeCell ref="G39:I39"/>
    <mergeCell ref="C40:F40"/>
    <mergeCell ref="G40:I40"/>
    <mergeCell ref="C41:F41"/>
    <mergeCell ref="G41:I41"/>
    <mergeCell ref="C42:F42"/>
    <mergeCell ref="C44:F44"/>
    <mergeCell ref="G44:I44"/>
    <mergeCell ref="G51:I51"/>
    <mergeCell ref="G50:I50"/>
    <mergeCell ref="C45:F45"/>
    <mergeCell ref="G45:I45"/>
    <mergeCell ref="G49:I49"/>
    <mergeCell ref="C48:F48"/>
    <mergeCell ref="G48:I48"/>
    <mergeCell ref="G47:I47"/>
    <mergeCell ref="A47:A48"/>
    <mergeCell ref="C47:F47"/>
    <mergeCell ref="C46:F46"/>
    <mergeCell ref="G46:I46"/>
    <mergeCell ref="A32:A46"/>
    <mergeCell ref="C32:F32"/>
    <mergeCell ref="G32:I32"/>
    <mergeCell ref="C33:F33"/>
    <mergeCell ref="G33:I33"/>
    <mergeCell ref="C43:F43"/>
  </mergeCells>
  <dataValidations count="5">
    <dataValidation type="decimal" operator="greaterThanOrEqual" allowBlank="1" showInputMessage="1" showErrorMessage="1" sqref="G31:I31">
      <formula1>0</formula1>
    </dataValidation>
    <dataValidation type="decimal" operator="greaterThanOrEqual" allowBlank="1" showInputMessage="1" showErrorMessage="1" sqref="G29:I29">
      <formula1>K29</formula1>
    </dataValidation>
    <dataValidation operator="greaterThanOrEqual" allowBlank="1" showInputMessage="1" showErrorMessage="1" sqref="G33:I33"/>
    <dataValidation type="decimal" operator="lessThanOrEqual" allowBlank="1" showInputMessage="1" showErrorMessage="1" sqref="G34:I34">
      <formula1>G33</formula1>
    </dataValidation>
    <dataValidation type="decimal" operator="lessThanOrEqual" allowBlank="1" showInputMessage="1" showErrorMessage="1" sqref="G35:I35">
      <formula1>G33-G34</formula1>
    </dataValidation>
  </dataValidation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7" activeCellId="1" sqref="A3:IV3 A17:IV17"/>
    </sheetView>
  </sheetViews>
  <sheetFormatPr defaultColWidth="9.00390625" defaultRowHeight="14.25"/>
  <cols>
    <col min="1" max="1" width="4.625" style="0" customWidth="1"/>
    <col min="2" max="2" width="9.875" style="0" customWidth="1"/>
    <col min="3" max="3" width="7.125" style="0" customWidth="1"/>
    <col min="4" max="13" width="19.375" style="0" customWidth="1"/>
    <col min="14" max="14" width="45.00390625" style="155" customWidth="1"/>
    <col min="15" max="15" width="42.625" style="0" customWidth="1"/>
  </cols>
  <sheetData>
    <row r="1" ht="14.25">
      <c r="A1" t="s">
        <v>76</v>
      </c>
    </row>
    <row r="2" spans="1:13" ht="14.25">
      <c r="A2" s="322" t="s">
        <v>77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6:14" s="179" customFormat="1" ht="14.25">
      <c r="F3" s="179" t="s">
        <v>4</v>
      </c>
      <c r="L3" s="179" t="s">
        <v>641</v>
      </c>
      <c r="N3" s="180"/>
    </row>
    <row r="4" spans="1:13" ht="20.25" customHeight="1">
      <c r="A4" s="330" t="s">
        <v>1</v>
      </c>
      <c r="B4" s="330" t="s">
        <v>5</v>
      </c>
      <c r="C4" s="330" t="s">
        <v>78</v>
      </c>
      <c r="D4" s="333" t="s">
        <v>642</v>
      </c>
      <c r="E4" s="316" t="s">
        <v>643</v>
      </c>
      <c r="F4" s="316" t="s">
        <v>644</v>
      </c>
      <c r="G4" s="324" t="s">
        <v>645</v>
      </c>
      <c r="H4" s="325"/>
      <c r="I4" s="325"/>
      <c r="J4" s="325"/>
      <c r="K4" s="326"/>
      <c r="L4" s="316" t="s">
        <v>646</v>
      </c>
      <c r="M4" s="316" t="s">
        <v>647</v>
      </c>
    </row>
    <row r="5" spans="1:13" ht="42.75" customHeight="1">
      <c r="A5" s="331"/>
      <c r="B5" s="331"/>
      <c r="C5" s="331"/>
      <c r="D5" s="334"/>
      <c r="E5" s="323"/>
      <c r="F5" s="323"/>
      <c r="G5" s="327"/>
      <c r="H5" s="328"/>
      <c r="I5" s="328"/>
      <c r="J5" s="328"/>
      <c r="K5" s="329"/>
      <c r="L5" s="317"/>
      <c r="M5" s="317"/>
    </row>
    <row r="6" spans="1:13" ht="23.25" customHeight="1">
      <c r="A6" s="331"/>
      <c r="B6" s="331"/>
      <c r="C6" s="332"/>
      <c r="D6" s="335"/>
      <c r="E6" s="317"/>
      <c r="F6" s="317"/>
      <c r="G6" s="1" t="s">
        <v>80</v>
      </c>
      <c r="H6" s="1" t="s">
        <v>81</v>
      </c>
      <c r="I6" s="1" t="s">
        <v>82</v>
      </c>
      <c r="J6" s="1" t="s">
        <v>83</v>
      </c>
      <c r="K6" s="1" t="s">
        <v>79</v>
      </c>
      <c r="L6" s="1"/>
      <c r="M6" s="1"/>
    </row>
    <row r="7" spans="1:15" ht="24" customHeight="1">
      <c r="A7" s="332"/>
      <c r="B7" s="332"/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20">
        <f>IF(OR(L8&gt;ABS(F8)-K8,L9&gt;ABS(F9)-K9,L10&gt;ABS(F10)-K10,L11&gt;ABS(F11)-K11,L12&gt;ABS(F12)-K12),"第10列1至5行小于等于同行第4列负数绝对值－同行的第9列","")</f>
      </c>
      <c r="O7" s="321"/>
    </row>
    <row r="8" spans="1:14" ht="15" customHeight="1">
      <c r="A8" s="3">
        <v>1</v>
      </c>
      <c r="B8" s="3" t="s">
        <v>84</v>
      </c>
      <c r="C8" s="107"/>
      <c r="D8" s="108">
        <v>0</v>
      </c>
      <c r="E8" s="108">
        <v>0</v>
      </c>
      <c r="F8" s="91">
        <f aca="true" t="shared" si="0" ref="F8:F13">D8+E8</f>
        <v>0</v>
      </c>
      <c r="G8" s="109">
        <v>0</v>
      </c>
      <c r="H8" s="110">
        <v>0</v>
      </c>
      <c r="I8" s="108">
        <v>0</v>
      </c>
      <c r="J8" s="108">
        <v>0</v>
      </c>
      <c r="K8" s="95">
        <f>SUM(G8:J8)</f>
        <v>0</v>
      </c>
      <c r="L8" s="108">
        <v>0</v>
      </c>
      <c r="M8" s="140" t="s">
        <v>39</v>
      </c>
      <c r="N8" s="158"/>
    </row>
    <row r="9" spans="1:14" ht="15" customHeight="1">
      <c r="A9" s="3">
        <v>2</v>
      </c>
      <c r="B9" s="3" t="s">
        <v>85</v>
      </c>
      <c r="C9" s="107"/>
      <c r="D9" s="108">
        <v>0</v>
      </c>
      <c r="E9" s="108">
        <v>0</v>
      </c>
      <c r="F9" s="91">
        <f t="shared" si="0"/>
        <v>0</v>
      </c>
      <c r="G9" s="140" t="s">
        <v>39</v>
      </c>
      <c r="H9" s="108">
        <v>0</v>
      </c>
      <c r="I9" s="108">
        <v>0</v>
      </c>
      <c r="J9" s="108">
        <v>0</v>
      </c>
      <c r="K9" s="95">
        <f>SUM(G9:J9)</f>
        <v>0</v>
      </c>
      <c r="L9" s="108">
        <v>0</v>
      </c>
      <c r="M9" s="91">
        <f>IF(F9&lt;=0,ABS(F9)-K9-L9,0)</f>
        <v>0</v>
      </c>
      <c r="N9" s="155">
        <f>IF(L13&gt;ABS(F13),"第6行第10列≦第6行第4列的绝对值","")</f>
      </c>
    </row>
    <row r="10" spans="1:15" ht="15" customHeight="1">
      <c r="A10" s="3">
        <v>3</v>
      </c>
      <c r="B10" s="3" t="s">
        <v>86</v>
      </c>
      <c r="C10" s="107"/>
      <c r="D10" s="108">
        <v>0</v>
      </c>
      <c r="E10" s="108">
        <v>0</v>
      </c>
      <c r="F10" s="91">
        <f t="shared" si="0"/>
        <v>0</v>
      </c>
      <c r="G10" s="140" t="s">
        <v>39</v>
      </c>
      <c r="H10" s="140" t="s">
        <v>39</v>
      </c>
      <c r="I10" s="108">
        <v>0</v>
      </c>
      <c r="J10" s="108">
        <v>0</v>
      </c>
      <c r="K10" s="95">
        <f>SUM(G10:J10)</f>
        <v>0</v>
      </c>
      <c r="L10" s="108">
        <v>0</v>
      </c>
      <c r="M10" s="91">
        <f>IF(F10&lt;=0,ABS(F10)-K10-L10,0)</f>
        <v>0</v>
      </c>
      <c r="O10" s="150"/>
    </row>
    <row r="11" spans="1:15" ht="15" customHeight="1">
      <c r="A11" s="3">
        <v>4</v>
      </c>
      <c r="B11" s="3" t="s">
        <v>87</v>
      </c>
      <c r="C11" s="107"/>
      <c r="D11" s="108">
        <v>0</v>
      </c>
      <c r="E11" s="108">
        <v>0</v>
      </c>
      <c r="F11" s="91">
        <f t="shared" si="0"/>
        <v>0</v>
      </c>
      <c r="G11" s="140" t="s">
        <v>39</v>
      </c>
      <c r="H11" s="140" t="s">
        <v>39</v>
      </c>
      <c r="I11" s="140" t="s">
        <v>39</v>
      </c>
      <c r="J11" s="108">
        <v>0</v>
      </c>
      <c r="K11" s="95">
        <f>SUM(G11:J11)</f>
        <v>0</v>
      </c>
      <c r="L11" s="108">
        <v>0</v>
      </c>
      <c r="M11" s="91">
        <f>IF(F11&lt;=0,ABS(F11)-K11-L11,0)</f>
        <v>0</v>
      </c>
      <c r="O11" s="150"/>
    </row>
    <row r="12" spans="1:15" ht="15" customHeight="1">
      <c r="A12" s="3">
        <v>5</v>
      </c>
      <c r="B12" s="3" t="s">
        <v>88</v>
      </c>
      <c r="C12" s="107"/>
      <c r="D12" s="108">
        <v>0</v>
      </c>
      <c r="E12" s="108">
        <v>0</v>
      </c>
      <c r="F12" s="91">
        <f t="shared" si="0"/>
        <v>0</v>
      </c>
      <c r="G12" s="140" t="s">
        <v>39</v>
      </c>
      <c r="H12" s="140" t="s">
        <v>39</v>
      </c>
      <c r="I12" s="140" t="s">
        <v>39</v>
      </c>
      <c r="J12" s="140" t="s">
        <v>39</v>
      </c>
      <c r="K12" s="95">
        <f>SUM(G12:J12)</f>
        <v>0</v>
      </c>
      <c r="L12" s="108">
        <v>0</v>
      </c>
      <c r="M12" s="91">
        <f>IF(F12&lt;=0,ABS(F12)-K12-L12,0)</f>
        <v>0</v>
      </c>
      <c r="N12" s="318" t="s">
        <v>709</v>
      </c>
      <c r="O12" s="319"/>
    </row>
    <row r="13" spans="1:15" ht="15" customHeight="1">
      <c r="A13" s="3">
        <v>6</v>
      </c>
      <c r="B13" s="3" t="s">
        <v>89</v>
      </c>
      <c r="C13" s="107"/>
      <c r="D13" s="95">
        <f>'主表(一般工商企业)'!G29</f>
        <v>0</v>
      </c>
      <c r="E13" s="108">
        <v>0</v>
      </c>
      <c r="F13" s="91">
        <f t="shared" si="0"/>
        <v>0</v>
      </c>
      <c r="G13" s="140" t="s">
        <v>39</v>
      </c>
      <c r="H13" s="140" t="s">
        <v>39</v>
      </c>
      <c r="I13" s="140" t="s">
        <v>39</v>
      </c>
      <c r="J13" s="140" t="s">
        <v>39</v>
      </c>
      <c r="K13" s="140" t="s">
        <v>39</v>
      </c>
      <c r="L13" s="91">
        <f>SUM(L8:L12)</f>
        <v>0</v>
      </c>
      <c r="M13" s="91">
        <f>IF(F13&lt;=0,ABS(F13)-L13,0)</f>
        <v>0</v>
      </c>
      <c r="N13" s="318" t="s">
        <v>710</v>
      </c>
      <c r="O13" s="319"/>
    </row>
    <row r="14" spans="1:15" ht="15" customHeight="1">
      <c r="A14" s="3">
        <v>7</v>
      </c>
      <c r="B14" s="313" t="s">
        <v>648</v>
      </c>
      <c r="C14" s="314"/>
      <c r="D14" s="314"/>
      <c r="E14" s="314"/>
      <c r="F14" s="314"/>
      <c r="G14" s="314"/>
      <c r="H14" s="314"/>
      <c r="I14" s="314"/>
      <c r="J14" s="314"/>
      <c r="K14" s="314"/>
      <c r="L14" s="315"/>
      <c r="M14" s="91">
        <f>SUM(M9:M13)</f>
        <v>0</v>
      </c>
      <c r="O14" s="150"/>
    </row>
    <row r="15" spans="14:15" ht="14.25">
      <c r="N15" s="158"/>
      <c r="O15" s="150"/>
    </row>
    <row r="16" ht="14.25">
      <c r="N16" s="155">
        <f>IF(AND(F13&lt;0,OR(L8&lt;&gt;0,L9&lt;&gt;0,L10&lt;&gt;0,L11&lt;&gt;0,L12&lt;&gt;0)),"第6行第4列＜0时，第10列1至5行置为0","")</f>
      </c>
    </row>
    <row r="17" spans="3:14" s="179" customFormat="1" ht="14.25">
      <c r="C17" s="179" t="s">
        <v>90</v>
      </c>
      <c r="I17" s="179" t="s">
        <v>91</v>
      </c>
      <c r="N17" s="180"/>
    </row>
  </sheetData>
  <sheetProtection password="EF5C" sheet="1"/>
  <mergeCells count="14">
    <mergeCell ref="B4:B7"/>
    <mergeCell ref="A4:A7"/>
    <mergeCell ref="C4:C6"/>
    <mergeCell ref="D4:D6"/>
    <mergeCell ref="B14:L14"/>
    <mergeCell ref="M4:M5"/>
    <mergeCell ref="N13:O13"/>
    <mergeCell ref="N7:O7"/>
    <mergeCell ref="A2:M2"/>
    <mergeCell ref="E4:E6"/>
    <mergeCell ref="F4:F6"/>
    <mergeCell ref="G4:K5"/>
    <mergeCell ref="L4:L5"/>
    <mergeCell ref="N12:O12"/>
  </mergeCells>
  <dataValidations count="1">
    <dataValidation type="decimal" operator="lessThanOrEqual" allowBlank="1" showInputMessage="1" showErrorMessage="1" error="第6行第10列≦第6行第4列" sqref="L13">
      <formula1>F13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25">
      <selection activeCell="D43" sqref="D43"/>
    </sheetView>
  </sheetViews>
  <sheetFormatPr defaultColWidth="9.00390625" defaultRowHeight="14.25"/>
  <cols>
    <col min="1" max="1" width="3.625" style="0" customWidth="1"/>
    <col min="2" max="2" width="73.875" style="0" customWidth="1"/>
    <col min="3" max="3" width="20.625" style="48" customWidth="1"/>
    <col min="4" max="4" width="49.375" style="160" customWidth="1"/>
  </cols>
  <sheetData>
    <row r="1" ht="14.25">
      <c r="A1" t="s">
        <v>92</v>
      </c>
    </row>
    <row r="2" spans="1:3" ht="14.25">
      <c r="A2" s="322" t="s">
        <v>93</v>
      </c>
      <c r="B2" s="322"/>
      <c r="C2" s="322"/>
    </row>
    <row r="3" spans="1:4" s="179" customFormat="1" ht="14.25">
      <c r="A3" s="336" t="s">
        <v>721</v>
      </c>
      <c r="B3" s="337"/>
      <c r="C3" s="337"/>
      <c r="D3" s="180"/>
    </row>
    <row r="4" spans="1:3" ht="14.25">
      <c r="A4" s="111" t="s">
        <v>1</v>
      </c>
      <c r="B4" s="111" t="s">
        <v>94</v>
      </c>
      <c r="C4" s="111" t="s">
        <v>26</v>
      </c>
    </row>
    <row r="5" spans="1:3" ht="15" customHeight="1">
      <c r="A5" s="111">
        <v>1</v>
      </c>
      <c r="B5" s="112" t="s">
        <v>282</v>
      </c>
      <c r="C5" s="89">
        <f>SUM(C6:C9)</f>
        <v>0</v>
      </c>
    </row>
    <row r="6" spans="1:3" ht="15" customHeight="1">
      <c r="A6" s="111">
        <v>2</v>
      </c>
      <c r="B6" s="113" t="s">
        <v>649</v>
      </c>
      <c r="C6" s="114">
        <v>0</v>
      </c>
    </row>
    <row r="7" spans="1:3" ht="15" customHeight="1">
      <c r="A7" s="111">
        <v>3</v>
      </c>
      <c r="B7" s="113" t="s">
        <v>650</v>
      </c>
      <c r="C7" s="114">
        <v>0</v>
      </c>
    </row>
    <row r="8" spans="1:3" ht="15" customHeight="1">
      <c r="A8" s="111">
        <v>4</v>
      </c>
      <c r="B8" s="113" t="s">
        <v>651</v>
      </c>
      <c r="C8" s="114">
        <v>0</v>
      </c>
    </row>
    <row r="9" spans="1:3" ht="15" customHeight="1">
      <c r="A9" s="111">
        <v>5</v>
      </c>
      <c r="B9" s="113" t="s">
        <v>652</v>
      </c>
      <c r="C9" s="114">
        <v>0</v>
      </c>
    </row>
    <row r="10" spans="1:3" ht="15" customHeight="1">
      <c r="A10" s="111">
        <v>6</v>
      </c>
      <c r="B10" s="112" t="s">
        <v>283</v>
      </c>
      <c r="C10" s="89">
        <f>C11+C12</f>
        <v>0</v>
      </c>
    </row>
    <row r="11" spans="1:3" ht="15" customHeight="1">
      <c r="A11" s="111">
        <v>7</v>
      </c>
      <c r="B11" s="113" t="s">
        <v>653</v>
      </c>
      <c r="C11" s="114">
        <v>0</v>
      </c>
    </row>
    <row r="12" spans="1:3" ht="15" customHeight="1">
      <c r="A12" s="111">
        <v>8</v>
      </c>
      <c r="B12" s="113" t="s">
        <v>95</v>
      </c>
      <c r="C12" s="114">
        <v>0</v>
      </c>
    </row>
    <row r="13" spans="1:3" ht="15" customHeight="1">
      <c r="A13" s="111">
        <v>9</v>
      </c>
      <c r="B13" s="112" t="s">
        <v>284</v>
      </c>
      <c r="C13" s="89">
        <f>SUM(C14:C17)</f>
        <v>0</v>
      </c>
    </row>
    <row r="14" spans="1:3" ht="15" customHeight="1">
      <c r="A14" s="111">
        <v>10</v>
      </c>
      <c r="B14" s="113" t="s">
        <v>654</v>
      </c>
      <c r="C14" s="114">
        <v>0</v>
      </c>
    </row>
    <row r="15" spans="1:3" ht="15" customHeight="1">
      <c r="A15" s="111">
        <v>11</v>
      </c>
      <c r="B15" s="113" t="s">
        <v>655</v>
      </c>
      <c r="C15" s="114">
        <v>0</v>
      </c>
    </row>
    <row r="16" spans="1:3" ht="15" customHeight="1">
      <c r="A16" s="111">
        <v>12</v>
      </c>
      <c r="B16" s="113" t="s">
        <v>656</v>
      </c>
      <c r="C16" s="114">
        <v>0</v>
      </c>
    </row>
    <row r="17" spans="1:3" ht="15" customHeight="1">
      <c r="A17" s="111">
        <v>13</v>
      </c>
      <c r="B17" s="113" t="s">
        <v>96</v>
      </c>
      <c r="C17" s="114">
        <v>0</v>
      </c>
    </row>
    <row r="18" spans="1:3" ht="15" customHeight="1">
      <c r="A18" s="111">
        <v>14</v>
      </c>
      <c r="B18" s="112" t="s">
        <v>285</v>
      </c>
      <c r="C18" s="91">
        <f>C19+C29+C33+C34+C35+C36</f>
        <v>0</v>
      </c>
    </row>
    <row r="19" spans="1:3" ht="15" customHeight="1">
      <c r="A19" s="111">
        <v>15</v>
      </c>
      <c r="B19" s="112" t="s">
        <v>657</v>
      </c>
      <c r="C19" s="91">
        <f>SUM(C20:C28)</f>
        <v>0</v>
      </c>
    </row>
    <row r="20" spans="1:3" ht="15" customHeight="1">
      <c r="A20" s="111">
        <v>16</v>
      </c>
      <c r="B20" s="113" t="s">
        <v>97</v>
      </c>
      <c r="C20" s="114">
        <v>0</v>
      </c>
    </row>
    <row r="21" spans="1:3" ht="15" customHeight="1">
      <c r="A21" s="111">
        <v>17</v>
      </c>
      <c r="B21" s="113" t="s">
        <v>98</v>
      </c>
      <c r="C21" s="114">
        <v>0</v>
      </c>
    </row>
    <row r="22" spans="1:3" ht="15" customHeight="1">
      <c r="A22" s="111">
        <v>18</v>
      </c>
      <c r="B22" s="113" t="s">
        <v>99</v>
      </c>
      <c r="C22" s="114">
        <v>0</v>
      </c>
    </row>
    <row r="23" spans="1:3" ht="15" customHeight="1">
      <c r="A23" s="111">
        <v>19</v>
      </c>
      <c r="B23" s="113" t="s">
        <v>100</v>
      </c>
      <c r="C23" s="114">
        <v>0</v>
      </c>
    </row>
    <row r="24" spans="1:3" ht="15" customHeight="1">
      <c r="A24" s="111">
        <v>20</v>
      </c>
      <c r="B24" s="113" t="s">
        <v>101</v>
      </c>
      <c r="C24" s="114">
        <v>0</v>
      </c>
    </row>
    <row r="25" spans="1:3" ht="15" customHeight="1">
      <c r="A25" s="111">
        <v>21</v>
      </c>
      <c r="B25" s="113" t="s">
        <v>102</v>
      </c>
      <c r="C25" s="114">
        <v>0</v>
      </c>
    </row>
    <row r="26" spans="1:3" ht="15" customHeight="1">
      <c r="A26" s="111">
        <v>22</v>
      </c>
      <c r="B26" s="113" t="s">
        <v>103</v>
      </c>
      <c r="C26" s="114">
        <v>0</v>
      </c>
    </row>
    <row r="27" spans="1:3" ht="15" customHeight="1">
      <c r="A27" s="111">
        <v>23</v>
      </c>
      <c r="B27" s="113" t="s">
        <v>104</v>
      </c>
      <c r="C27" s="114">
        <v>0</v>
      </c>
    </row>
    <row r="28" spans="1:3" ht="15" customHeight="1">
      <c r="A28" s="111">
        <v>24</v>
      </c>
      <c r="B28" s="113" t="s">
        <v>105</v>
      </c>
      <c r="C28" s="114">
        <v>0</v>
      </c>
    </row>
    <row r="29" spans="1:3" ht="15" customHeight="1">
      <c r="A29" s="111">
        <v>25</v>
      </c>
      <c r="B29" s="112" t="s">
        <v>286</v>
      </c>
      <c r="C29" s="89">
        <f>SUM(C30:C32)</f>
        <v>0</v>
      </c>
    </row>
    <row r="30" spans="1:3" ht="15" customHeight="1">
      <c r="A30" s="111">
        <v>26</v>
      </c>
      <c r="B30" s="113" t="s">
        <v>658</v>
      </c>
      <c r="C30" s="114">
        <v>0</v>
      </c>
    </row>
    <row r="31" spans="1:3" ht="15" customHeight="1">
      <c r="A31" s="111">
        <v>27</v>
      </c>
      <c r="B31" s="113" t="s">
        <v>659</v>
      </c>
      <c r="C31" s="114">
        <v>0</v>
      </c>
    </row>
    <row r="32" spans="1:3" ht="15" customHeight="1">
      <c r="A32" s="111">
        <v>28</v>
      </c>
      <c r="B32" s="113" t="s">
        <v>660</v>
      </c>
      <c r="C32" s="114">
        <v>0</v>
      </c>
    </row>
    <row r="33" spans="1:3" ht="15" customHeight="1">
      <c r="A33" s="111">
        <v>29</v>
      </c>
      <c r="B33" s="113" t="s">
        <v>106</v>
      </c>
      <c r="C33" s="114">
        <v>0</v>
      </c>
    </row>
    <row r="34" spans="1:3" ht="15" customHeight="1">
      <c r="A34" s="111">
        <v>30</v>
      </c>
      <c r="B34" s="113" t="s">
        <v>107</v>
      </c>
      <c r="C34" s="114">
        <v>0</v>
      </c>
    </row>
    <row r="35" spans="1:3" ht="15" customHeight="1">
      <c r="A35" s="111">
        <v>31</v>
      </c>
      <c r="B35" s="113" t="s">
        <v>108</v>
      </c>
      <c r="C35" s="114">
        <v>0</v>
      </c>
    </row>
    <row r="36" spans="1:4" ht="15" customHeight="1">
      <c r="A36" s="111">
        <v>32</v>
      </c>
      <c r="B36" s="113" t="s">
        <v>109</v>
      </c>
      <c r="C36" s="199">
        <f>'12企业所得税其他优惠明细表'!G25</f>
        <v>0</v>
      </c>
      <c r="D36" s="160">
        <f>IF(C37&gt;'主表(一般工商企业)'!G33,"第33行≤主表第27行","")</f>
      </c>
    </row>
    <row r="37" spans="1:3" ht="15" customHeight="1">
      <c r="A37" s="111">
        <v>33</v>
      </c>
      <c r="B37" s="112" t="s">
        <v>287</v>
      </c>
      <c r="C37" s="89">
        <f>SUM(C38:C42)</f>
        <v>0</v>
      </c>
    </row>
    <row r="38" spans="1:6" ht="15" customHeight="1">
      <c r="A38" s="111">
        <v>34</v>
      </c>
      <c r="B38" s="113" t="s">
        <v>110</v>
      </c>
      <c r="C38" s="138">
        <v>0</v>
      </c>
      <c r="F38">
        <f>'主表(一般工商企业)'!G31</f>
        <v>0</v>
      </c>
    </row>
    <row r="39" spans="1:3" ht="15" customHeight="1">
      <c r="A39" s="111">
        <v>35</v>
      </c>
      <c r="B39" s="113" t="s">
        <v>111</v>
      </c>
      <c r="C39" s="138">
        <v>0</v>
      </c>
    </row>
    <row r="40" spans="1:4" ht="15" customHeight="1">
      <c r="A40" s="111">
        <v>36</v>
      </c>
      <c r="B40" s="113" t="s">
        <v>112</v>
      </c>
      <c r="C40" s="114">
        <v>0</v>
      </c>
      <c r="D40" s="161">
        <f>IF(AND(C38&lt;&gt;0,C39&lt;&gt;0),"不能同时填报第34行、35行","")</f>
      </c>
    </row>
    <row r="41" spans="1:4" ht="15" customHeight="1">
      <c r="A41" s="111">
        <v>37</v>
      </c>
      <c r="B41" s="115" t="s">
        <v>279</v>
      </c>
      <c r="C41" s="114">
        <f>'12企业所得税其他优惠明细表'!G7</f>
        <v>0</v>
      </c>
      <c r="D41" s="160">
        <f>IF(C41&lt;&gt;'12企业所得税其他优惠明细表'!G7,"提示：只有珠海、汕头地区纳税户允许修改过渡期税收优惠,其它地区必须等于附表12的G7","")</f>
      </c>
    </row>
    <row r="42" spans="1:3" ht="15" customHeight="1">
      <c r="A42" s="111">
        <v>38</v>
      </c>
      <c r="B42" s="113" t="s">
        <v>661</v>
      </c>
      <c r="C42" s="114">
        <v>0</v>
      </c>
    </row>
    <row r="43" spans="1:4" ht="15" customHeight="1">
      <c r="A43" s="111">
        <v>39</v>
      </c>
      <c r="B43" s="113" t="s">
        <v>113</v>
      </c>
      <c r="C43" s="114">
        <v>0</v>
      </c>
      <c r="D43" s="160">
        <f>IF(AND(C43&gt;0,'主表(一般工商企业)'!G29&lt;0),"当第39行&gt;0时，主表第23行不得&lt;0","")</f>
      </c>
    </row>
    <row r="44" spans="1:4" ht="15" customHeight="1">
      <c r="A44" s="111">
        <v>40</v>
      </c>
      <c r="B44" s="112" t="s">
        <v>288</v>
      </c>
      <c r="C44" s="89">
        <f>SUM(C45:C48)</f>
        <v>0</v>
      </c>
      <c r="D44" s="160">
        <f>IF(C44&gt;'主表(一般工商企业)'!G33-'主表(一般工商企业)'!G34,"第40行≤主表第27行-主表第28行","")</f>
      </c>
    </row>
    <row r="45" spans="1:3" ht="15" customHeight="1">
      <c r="A45" s="111">
        <v>41</v>
      </c>
      <c r="B45" s="113" t="s">
        <v>662</v>
      </c>
      <c r="C45" s="114">
        <v>0</v>
      </c>
    </row>
    <row r="46" spans="1:3" ht="15" customHeight="1">
      <c r="A46" s="111">
        <v>42</v>
      </c>
      <c r="B46" s="113" t="s">
        <v>663</v>
      </c>
      <c r="C46" s="114">
        <v>0</v>
      </c>
    </row>
    <row r="47" spans="1:3" ht="15" customHeight="1">
      <c r="A47" s="111">
        <v>43</v>
      </c>
      <c r="B47" s="113" t="s">
        <v>664</v>
      </c>
      <c r="C47" s="114">
        <v>0</v>
      </c>
    </row>
    <row r="48" spans="1:3" ht="15" customHeight="1">
      <c r="A48" s="111">
        <v>44</v>
      </c>
      <c r="B48" s="113" t="s">
        <v>665</v>
      </c>
      <c r="C48" s="114">
        <v>0</v>
      </c>
    </row>
    <row r="49" spans="1:3" ht="15" customHeight="1">
      <c r="A49" s="111">
        <v>45</v>
      </c>
      <c r="B49" s="116" t="s">
        <v>281</v>
      </c>
      <c r="C49" s="117">
        <v>0</v>
      </c>
    </row>
    <row r="50" spans="1:8" ht="15" customHeight="1">
      <c r="A50" s="118">
        <v>46</v>
      </c>
      <c r="B50" s="116" t="s">
        <v>280</v>
      </c>
      <c r="C50" s="119">
        <v>0</v>
      </c>
      <c r="E50" s="120"/>
      <c r="F50" s="338"/>
      <c r="G50" s="338"/>
      <c r="H50" s="338"/>
    </row>
    <row r="51" spans="1:8" ht="15" customHeight="1">
      <c r="A51" s="121">
        <v>47</v>
      </c>
      <c r="B51" s="116" t="s">
        <v>666</v>
      </c>
      <c r="C51" s="93" t="s">
        <v>435</v>
      </c>
      <c r="E51" s="120"/>
      <c r="F51" s="338"/>
      <c r="G51" s="338"/>
      <c r="H51" s="338"/>
    </row>
    <row r="52" spans="1:8" s="179" customFormat="1" ht="14.25">
      <c r="A52" s="185"/>
      <c r="B52" s="189" t="s">
        <v>720</v>
      </c>
      <c r="C52" s="187"/>
      <c r="D52" s="180"/>
      <c r="E52" s="188"/>
      <c r="F52" s="188"/>
      <c r="G52" s="188"/>
      <c r="H52" s="188"/>
    </row>
    <row r="53" ht="14.25">
      <c r="A53" s="122" t="s">
        <v>114</v>
      </c>
    </row>
    <row r="54" spans="3:4" ht="14.25">
      <c r="C54" s="123" t="s">
        <v>667</v>
      </c>
      <c r="D54" s="162"/>
    </row>
    <row r="55" ht="14.25">
      <c r="C55" s="123" t="s">
        <v>668</v>
      </c>
    </row>
    <row r="56" ht="14.25">
      <c r="C56" s="124"/>
    </row>
  </sheetData>
  <sheetProtection password="EF5C" sheet="1"/>
  <mergeCells count="4">
    <mergeCell ref="A2:C2"/>
    <mergeCell ref="A3:C3"/>
    <mergeCell ref="F50:H50"/>
    <mergeCell ref="F51:H51"/>
  </mergeCells>
  <dataValidations count="3">
    <dataValidation type="list" allowBlank="1" showErrorMessage="1" promptTitle="企业类型" prompt="&#10;工业企业&#10;其他企业&#10;&#10;" errorTitle="输入错误" error="只能录入【工业企业】或【其他企业】" sqref="C51">
      <formula1>qylx</formula1>
    </dataValidation>
    <dataValidation type="decimal" operator="equal" allowBlank="1" showInputMessage="1" showErrorMessage="1" errorTitle="错误信息" error="主表25行“应纳税所得额”≤6万元时,允许填报的金额 = 主表25行“应纳税所得额”*15%，主表25行“应纳税所得额”≤30万元时,允许填报的金额 = 主表25行“应纳税所得额”*5%，否则为0" sqref="C38">
      <formula1>IF(F38&lt;=60000,ROUND(F38*0.15,2),IF(F38&lt;=300000,ROUND(F38*0.05,2),0))</formula1>
    </dataValidation>
    <dataValidation type="decimal" operator="lessThanOrEqual" allowBlank="1" showInputMessage="1" showErrorMessage="1" errorTitle="第35行≤主表第25行×10％" error="第35行≤主表第25行×10％" sqref="C39">
      <formula1>F38*0.1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" sqref="C3"/>
    </sheetView>
  </sheetViews>
  <sheetFormatPr defaultColWidth="9.00390625" defaultRowHeight="14.25"/>
  <cols>
    <col min="1" max="1" width="4.75390625" style="0" customWidth="1"/>
    <col min="2" max="2" width="19.875" style="0" customWidth="1"/>
    <col min="3" max="18" width="19.375" style="0" customWidth="1"/>
    <col min="19" max="19" width="27.75390625" style="155" customWidth="1"/>
  </cols>
  <sheetData>
    <row r="1" ht="14.25">
      <c r="B1" t="s">
        <v>115</v>
      </c>
    </row>
    <row r="2" spans="2:18" ht="14.25">
      <c r="B2" s="347" t="s">
        <v>116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</row>
    <row r="3" spans="6:19" s="179" customFormat="1" ht="14.25">
      <c r="F3" s="179" t="s">
        <v>20</v>
      </c>
      <c r="I3" s="179" t="s">
        <v>117</v>
      </c>
      <c r="O3" s="348" t="s">
        <v>609</v>
      </c>
      <c r="P3" s="349"/>
      <c r="Q3" s="349"/>
      <c r="R3" s="349"/>
      <c r="S3" s="180"/>
    </row>
    <row r="4" spans="1:18" ht="26.25" customHeight="1">
      <c r="A4" s="339" t="s">
        <v>610</v>
      </c>
      <c r="B4" s="339" t="s">
        <v>611</v>
      </c>
      <c r="C4" s="339" t="s">
        <v>118</v>
      </c>
      <c r="D4" s="339" t="s">
        <v>612</v>
      </c>
      <c r="E4" s="342" t="s">
        <v>613</v>
      </c>
      <c r="F4" s="342" t="s">
        <v>614</v>
      </c>
      <c r="G4" s="342" t="s">
        <v>615</v>
      </c>
      <c r="H4" s="342" t="s">
        <v>616</v>
      </c>
      <c r="I4" s="342" t="s">
        <v>617</v>
      </c>
      <c r="J4" s="345" t="s">
        <v>119</v>
      </c>
      <c r="K4" s="342" t="s">
        <v>618</v>
      </c>
      <c r="L4" s="342" t="s">
        <v>619</v>
      </c>
      <c r="M4" s="342" t="s">
        <v>620</v>
      </c>
      <c r="N4" s="342" t="s">
        <v>621</v>
      </c>
      <c r="O4" s="342" t="s">
        <v>622</v>
      </c>
      <c r="P4" s="342" t="s">
        <v>623</v>
      </c>
      <c r="Q4" s="342" t="s">
        <v>624</v>
      </c>
      <c r="R4" s="342" t="s">
        <v>625</v>
      </c>
    </row>
    <row r="5" spans="1:18" ht="32.25" customHeight="1">
      <c r="A5" s="340"/>
      <c r="B5" s="340"/>
      <c r="C5" s="340"/>
      <c r="D5" s="340"/>
      <c r="E5" s="343"/>
      <c r="F5" s="343"/>
      <c r="G5" s="343"/>
      <c r="H5" s="343"/>
      <c r="I5" s="343"/>
      <c r="J5" s="346"/>
      <c r="K5" s="343"/>
      <c r="L5" s="343"/>
      <c r="M5" s="344"/>
      <c r="N5" s="344"/>
      <c r="O5" s="343"/>
      <c r="P5" s="343"/>
      <c r="Q5" s="343"/>
      <c r="R5" s="344"/>
    </row>
    <row r="6" spans="1:18" ht="69.75" customHeight="1">
      <c r="A6" s="1"/>
      <c r="B6" s="75">
        <v>1</v>
      </c>
      <c r="C6" s="75">
        <v>2</v>
      </c>
      <c r="D6" s="75">
        <v>3</v>
      </c>
      <c r="E6" s="75">
        <v>4</v>
      </c>
      <c r="F6" s="75">
        <v>5</v>
      </c>
      <c r="G6" s="75" t="s">
        <v>289</v>
      </c>
      <c r="H6" s="75">
        <v>7</v>
      </c>
      <c r="I6" s="75" t="s">
        <v>290</v>
      </c>
      <c r="J6" s="75">
        <v>9</v>
      </c>
      <c r="K6" s="75" t="s">
        <v>291</v>
      </c>
      <c r="L6" s="75">
        <v>11</v>
      </c>
      <c r="M6" s="75">
        <v>12</v>
      </c>
      <c r="N6" s="75">
        <v>13</v>
      </c>
      <c r="O6" s="75" t="s">
        <v>292</v>
      </c>
      <c r="P6" s="75">
        <v>15</v>
      </c>
      <c r="Q6" s="75">
        <v>16</v>
      </c>
      <c r="R6" s="75">
        <v>17</v>
      </c>
    </row>
    <row r="7" spans="1:18" ht="15" customHeight="1">
      <c r="A7" s="339" t="s">
        <v>626</v>
      </c>
      <c r="B7" s="82"/>
      <c r="C7" s="97">
        <v>0</v>
      </c>
      <c r="D7" s="97">
        <v>0</v>
      </c>
      <c r="E7" s="97">
        <v>0</v>
      </c>
      <c r="F7" s="97">
        <v>0</v>
      </c>
      <c r="G7" s="91">
        <f>D7-E7-F7</f>
        <v>0</v>
      </c>
      <c r="H7" s="97">
        <v>0</v>
      </c>
      <c r="I7" s="91">
        <f>G7-H7</f>
        <v>0</v>
      </c>
      <c r="J7" s="97">
        <v>0</v>
      </c>
      <c r="K7" s="91">
        <f>I7*J7</f>
        <v>0</v>
      </c>
      <c r="L7" s="97">
        <v>0</v>
      </c>
      <c r="M7" s="97">
        <v>0</v>
      </c>
      <c r="N7" s="91">
        <f>MIN(L7,M7)</f>
        <v>0</v>
      </c>
      <c r="O7" s="91">
        <f>IF(M7-N7&gt;=0,M7-N7,0)</f>
        <v>0</v>
      </c>
      <c r="P7" s="97">
        <v>0</v>
      </c>
      <c r="Q7" s="97">
        <v>0</v>
      </c>
      <c r="R7" s="97">
        <v>0</v>
      </c>
    </row>
    <row r="8" spans="1:18" ht="15" customHeight="1">
      <c r="A8" s="341"/>
      <c r="B8" s="82"/>
      <c r="C8" s="97">
        <v>0</v>
      </c>
      <c r="D8" s="97">
        <v>0</v>
      </c>
      <c r="E8" s="97">
        <v>0</v>
      </c>
      <c r="F8" s="97">
        <v>0</v>
      </c>
      <c r="G8" s="91">
        <f>D8-E8-F8</f>
        <v>0</v>
      </c>
      <c r="H8" s="97">
        <v>0</v>
      </c>
      <c r="I8" s="91">
        <f aca="true" t="shared" si="0" ref="I8:I15">G8-H8</f>
        <v>0</v>
      </c>
      <c r="J8" s="97">
        <v>0</v>
      </c>
      <c r="K8" s="91">
        <f aca="true" t="shared" si="1" ref="K8:K14">I8*J8</f>
        <v>0</v>
      </c>
      <c r="L8" s="97">
        <v>0</v>
      </c>
      <c r="M8" s="97">
        <v>0</v>
      </c>
      <c r="N8" s="91">
        <f aca="true" t="shared" si="2" ref="N8:N14">MIN(L8,M8)</f>
        <v>0</v>
      </c>
      <c r="O8" s="91">
        <f>IF(M8-N8&gt;=0,M8-N8,0)</f>
        <v>0</v>
      </c>
      <c r="P8" s="97">
        <v>0</v>
      </c>
      <c r="Q8" s="97">
        <v>0</v>
      </c>
      <c r="R8" s="97">
        <v>0</v>
      </c>
    </row>
    <row r="9" spans="1:19" ht="15" customHeight="1">
      <c r="A9" s="341"/>
      <c r="B9" s="102"/>
      <c r="C9" s="97">
        <v>0</v>
      </c>
      <c r="D9" s="97">
        <v>0</v>
      </c>
      <c r="E9" s="97">
        <v>0</v>
      </c>
      <c r="F9" s="97">
        <v>0</v>
      </c>
      <c r="G9" s="91">
        <f>D9-E9-F9</f>
        <v>0</v>
      </c>
      <c r="H9" s="97">
        <v>0</v>
      </c>
      <c r="I9" s="91">
        <f t="shared" si="0"/>
        <v>0</v>
      </c>
      <c r="J9" s="97">
        <v>0</v>
      </c>
      <c r="K9" s="91">
        <f t="shared" si="1"/>
        <v>0</v>
      </c>
      <c r="L9" s="97">
        <v>0</v>
      </c>
      <c r="M9" s="97">
        <v>0</v>
      </c>
      <c r="N9" s="91">
        <f t="shared" si="2"/>
        <v>0</v>
      </c>
      <c r="O9" s="91">
        <f>IF(M9-N9&gt;=0,M9-N9,0)</f>
        <v>0</v>
      </c>
      <c r="P9" s="97">
        <v>0</v>
      </c>
      <c r="Q9" s="97">
        <v>0</v>
      </c>
      <c r="R9" s="97">
        <v>0</v>
      </c>
      <c r="S9" s="155">
        <f>IF(OR(P7&gt;O7,P8&gt;O8,P9&gt;O9,P10&gt;O10,P15&gt;O15),"第15列“本年可抵免以前年度所得税额”各行≤同一行次的第14列","")</f>
      </c>
    </row>
    <row r="10" spans="1:19" ht="15" customHeight="1">
      <c r="A10" s="340"/>
      <c r="B10" s="82"/>
      <c r="C10" s="97">
        <v>0</v>
      </c>
      <c r="D10" s="97">
        <v>0</v>
      </c>
      <c r="E10" s="97">
        <v>0</v>
      </c>
      <c r="F10" s="97">
        <v>0</v>
      </c>
      <c r="G10" s="91">
        <f>D10-E10-F10</f>
        <v>0</v>
      </c>
      <c r="H10" s="97">
        <v>0</v>
      </c>
      <c r="I10" s="91">
        <f t="shared" si="0"/>
        <v>0</v>
      </c>
      <c r="J10" s="97">
        <v>0</v>
      </c>
      <c r="K10" s="91">
        <f t="shared" si="1"/>
        <v>0</v>
      </c>
      <c r="L10" s="97">
        <v>0</v>
      </c>
      <c r="M10" s="97">
        <v>0</v>
      </c>
      <c r="N10" s="91">
        <f t="shared" si="2"/>
        <v>0</v>
      </c>
      <c r="O10" s="91">
        <f>IF(M10-N10&gt;=0,M10-N10,0)</f>
        <v>0</v>
      </c>
      <c r="P10" s="97">
        <v>0</v>
      </c>
      <c r="Q10" s="97">
        <v>0</v>
      </c>
      <c r="R10" s="97">
        <v>0</v>
      </c>
      <c r="S10" s="155">
        <f>IF(N15+P15&lt;&gt;'主表(一般工商企业)'!G38,"第13列合计行＋第15列合计行＝主表第32行","")</f>
      </c>
    </row>
    <row r="11" spans="1:18" ht="15" customHeight="1">
      <c r="A11" s="339" t="s">
        <v>627</v>
      </c>
      <c r="B11" s="82"/>
      <c r="C11" s="97">
        <v>0</v>
      </c>
      <c r="D11" s="97">
        <v>0</v>
      </c>
      <c r="E11" s="140" t="s">
        <v>628</v>
      </c>
      <c r="F11" s="140" t="s">
        <v>628</v>
      </c>
      <c r="G11" s="91">
        <f>D11</f>
        <v>0</v>
      </c>
      <c r="H11" s="97">
        <v>0</v>
      </c>
      <c r="I11" s="91">
        <f t="shared" si="0"/>
        <v>0</v>
      </c>
      <c r="J11" s="97">
        <v>0</v>
      </c>
      <c r="K11" s="91">
        <f t="shared" si="1"/>
        <v>0</v>
      </c>
      <c r="L11" s="97">
        <v>0</v>
      </c>
      <c r="M11" s="97">
        <v>0</v>
      </c>
      <c r="N11" s="91">
        <f t="shared" si="2"/>
        <v>0</v>
      </c>
      <c r="O11" s="140" t="s">
        <v>628</v>
      </c>
      <c r="P11" s="140" t="s">
        <v>628</v>
      </c>
      <c r="Q11" s="140" t="s">
        <v>628</v>
      </c>
      <c r="R11" s="97">
        <v>0</v>
      </c>
    </row>
    <row r="12" spans="1:18" ht="15" customHeight="1">
      <c r="A12" s="341"/>
      <c r="B12" s="82"/>
      <c r="C12" s="97">
        <v>0</v>
      </c>
      <c r="D12" s="97">
        <v>0</v>
      </c>
      <c r="E12" s="140" t="s">
        <v>628</v>
      </c>
      <c r="F12" s="140" t="s">
        <v>628</v>
      </c>
      <c r="G12" s="91">
        <f>D12</f>
        <v>0</v>
      </c>
      <c r="H12" s="97">
        <v>0</v>
      </c>
      <c r="I12" s="91">
        <f t="shared" si="0"/>
        <v>0</v>
      </c>
      <c r="J12" s="97">
        <v>0</v>
      </c>
      <c r="K12" s="91">
        <f t="shared" si="1"/>
        <v>0</v>
      </c>
      <c r="L12" s="97">
        <v>0</v>
      </c>
      <c r="M12" s="97">
        <v>0</v>
      </c>
      <c r="N12" s="91">
        <f t="shared" si="2"/>
        <v>0</v>
      </c>
      <c r="O12" s="140" t="s">
        <v>628</v>
      </c>
      <c r="P12" s="140" t="s">
        <v>628</v>
      </c>
      <c r="Q12" s="140" t="s">
        <v>628</v>
      </c>
      <c r="R12" s="97">
        <v>0</v>
      </c>
    </row>
    <row r="13" spans="1:18" ht="15" customHeight="1">
      <c r="A13" s="341"/>
      <c r="B13" s="82"/>
      <c r="C13" s="97">
        <v>0</v>
      </c>
      <c r="D13" s="97">
        <v>0</v>
      </c>
      <c r="E13" s="140" t="s">
        <v>628</v>
      </c>
      <c r="F13" s="140" t="s">
        <v>628</v>
      </c>
      <c r="G13" s="91">
        <f>D13</f>
        <v>0</v>
      </c>
      <c r="H13" s="97">
        <v>0</v>
      </c>
      <c r="I13" s="91">
        <f t="shared" si="0"/>
        <v>0</v>
      </c>
      <c r="J13" s="97">
        <v>0</v>
      </c>
      <c r="K13" s="91">
        <f t="shared" si="1"/>
        <v>0</v>
      </c>
      <c r="L13" s="97">
        <v>0</v>
      </c>
      <c r="M13" s="97">
        <v>0</v>
      </c>
      <c r="N13" s="91">
        <f t="shared" si="2"/>
        <v>0</v>
      </c>
      <c r="O13" s="140" t="s">
        <v>628</v>
      </c>
      <c r="P13" s="140" t="s">
        <v>628</v>
      </c>
      <c r="Q13" s="140" t="s">
        <v>628</v>
      </c>
      <c r="R13" s="97">
        <v>0</v>
      </c>
    </row>
    <row r="14" spans="1:18" ht="15" customHeight="1">
      <c r="A14" s="340"/>
      <c r="B14" s="82"/>
      <c r="C14" s="97">
        <v>0</v>
      </c>
      <c r="D14" s="97">
        <v>0</v>
      </c>
      <c r="E14" s="140" t="s">
        <v>628</v>
      </c>
      <c r="F14" s="140" t="s">
        <v>628</v>
      </c>
      <c r="G14" s="91">
        <f>D14</f>
        <v>0</v>
      </c>
      <c r="H14" s="97">
        <v>0</v>
      </c>
      <c r="I14" s="91">
        <f t="shared" si="0"/>
        <v>0</v>
      </c>
      <c r="J14" s="97">
        <v>0</v>
      </c>
      <c r="K14" s="91">
        <f t="shared" si="1"/>
        <v>0</v>
      </c>
      <c r="L14" s="97">
        <v>0</v>
      </c>
      <c r="M14" s="97">
        <v>0</v>
      </c>
      <c r="N14" s="91">
        <f t="shared" si="2"/>
        <v>0</v>
      </c>
      <c r="O14" s="140" t="s">
        <v>628</v>
      </c>
      <c r="P14" s="140" t="s">
        <v>628</v>
      </c>
      <c r="Q14" s="140" t="s">
        <v>628</v>
      </c>
      <c r="R14" s="97">
        <v>0</v>
      </c>
    </row>
    <row r="15" spans="1:18" ht="15" customHeight="1">
      <c r="A15" s="1"/>
      <c r="B15" s="77" t="s">
        <v>79</v>
      </c>
      <c r="C15" s="94">
        <f>SUM(C7:C14)</f>
        <v>0</v>
      </c>
      <c r="D15" s="94">
        <f>SUM(D7:D14)</f>
        <v>0</v>
      </c>
      <c r="E15" s="94">
        <f>SUM(E7:E14)</f>
        <v>0</v>
      </c>
      <c r="F15" s="94">
        <f>SUM(F7:F14)</f>
        <v>0</v>
      </c>
      <c r="G15" s="95">
        <f>D15-E15-F15</f>
        <v>0</v>
      </c>
      <c r="H15" s="94">
        <f>SUM(H7:H14)</f>
        <v>0</v>
      </c>
      <c r="I15" s="95">
        <f t="shared" si="0"/>
        <v>0</v>
      </c>
      <c r="J15" s="94">
        <v>0</v>
      </c>
      <c r="K15" s="95">
        <f>SUM(K7:K14)</f>
        <v>0</v>
      </c>
      <c r="L15" s="94">
        <f>SUM(L7:L14)</f>
        <v>0</v>
      </c>
      <c r="M15" s="94">
        <f>SUM(M7:M14)</f>
        <v>0</v>
      </c>
      <c r="N15" s="95">
        <f>SUM(N7:N14)</f>
        <v>0</v>
      </c>
      <c r="O15" s="95">
        <f>IF(M15-N15&gt;=0,M15-N15,0)</f>
        <v>0</v>
      </c>
      <c r="P15" s="96">
        <f>SUM(P7:P14)</f>
        <v>0</v>
      </c>
      <c r="Q15" s="96">
        <f>SUM(Q7:Q14)</f>
        <v>0</v>
      </c>
      <c r="R15" s="96">
        <f>SUM(R7:R14)</f>
        <v>0</v>
      </c>
    </row>
    <row r="16" spans="2:18" ht="14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5:19" s="179" customFormat="1" ht="14.25">
      <c r="E17" s="179" t="s">
        <v>293</v>
      </c>
      <c r="O17" s="179" t="s">
        <v>278</v>
      </c>
      <c r="S17" s="180"/>
    </row>
  </sheetData>
  <sheetProtection password="EF5C" sheet="1"/>
  <mergeCells count="22">
    <mergeCell ref="R4:R5"/>
    <mergeCell ref="B2:R2"/>
    <mergeCell ref="O3:R3"/>
    <mergeCell ref="N4:N5"/>
    <mergeCell ref="O4:O5"/>
    <mergeCell ref="P4:P5"/>
    <mergeCell ref="Q4:Q5"/>
    <mergeCell ref="F4:F5"/>
    <mergeCell ref="K4:K5"/>
    <mergeCell ref="L4:L5"/>
    <mergeCell ref="E4:E5"/>
    <mergeCell ref="M4:M5"/>
    <mergeCell ref="G4:G5"/>
    <mergeCell ref="H4:H5"/>
    <mergeCell ref="J4:J5"/>
    <mergeCell ref="I4:I5"/>
    <mergeCell ref="D4:D5"/>
    <mergeCell ref="A4:A5"/>
    <mergeCell ref="A7:A10"/>
    <mergeCell ref="A11:A14"/>
    <mergeCell ref="C4:C5"/>
    <mergeCell ref="B4:B5"/>
  </mergeCells>
  <dataValidations count="1">
    <dataValidation type="decimal" operator="lessThanOrEqual" allowBlank="1" showErrorMessage="1" error="第15列“本年可抵免以前年度所得税额”各行≤同一行次的第14列" sqref="P15:R15">
      <formula1>O15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9" activeCellId="1" sqref="A4:IV4 A19:IV19"/>
    </sheetView>
  </sheetViews>
  <sheetFormatPr defaultColWidth="9.00390625" defaultRowHeight="14.25"/>
  <cols>
    <col min="1" max="1" width="5.25390625" style="0" customWidth="1"/>
    <col min="2" max="2" width="48.125" style="0" customWidth="1"/>
    <col min="3" max="6" width="19.375" style="0" customWidth="1"/>
    <col min="7" max="7" width="23.125" style="0" customWidth="1"/>
    <col min="8" max="8" width="9.00390625" style="155" customWidth="1"/>
  </cols>
  <sheetData>
    <row r="1" ht="14.25">
      <c r="A1" t="s">
        <v>120</v>
      </c>
    </row>
    <row r="2" spans="1:7" ht="14.25">
      <c r="A2" s="347" t="s">
        <v>121</v>
      </c>
      <c r="B2" s="347"/>
      <c r="C2" s="347"/>
      <c r="D2" s="347"/>
      <c r="E2" s="347"/>
      <c r="F2" s="347"/>
      <c r="G2" s="347"/>
    </row>
    <row r="3" spans="2:5" ht="14.25">
      <c r="B3" s="351"/>
      <c r="C3" s="351"/>
      <c r="D3" s="351"/>
      <c r="E3" s="351"/>
    </row>
    <row r="4" spans="2:8" s="179" customFormat="1" ht="14.25">
      <c r="B4" s="352" t="s">
        <v>629</v>
      </c>
      <c r="C4" s="353"/>
      <c r="D4" s="353"/>
      <c r="E4" s="353"/>
      <c r="F4" s="190" t="s">
        <v>630</v>
      </c>
      <c r="H4" s="180"/>
    </row>
    <row r="5" spans="1:7" ht="14.25">
      <c r="A5" s="330" t="s">
        <v>1</v>
      </c>
      <c r="B5" s="330" t="s">
        <v>122</v>
      </c>
      <c r="C5" s="355" t="s">
        <v>123</v>
      </c>
      <c r="D5" s="356"/>
      <c r="E5" s="355" t="s">
        <v>124</v>
      </c>
      <c r="F5" s="356"/>
      <c r="G5" s="354" t="s">
        <v>631</v>
      </c>
    </row>
    <row r="6" spans="1:7" ht="28.5">
      <c r="A6" s="331"/>
      <c r="B6" s="331"/>
      <c r="C6" s="5" t="s">
        <v>632</v>
      </c>
      <c r="D6" s="1" t="s">
        <v>633</v>
      </c>
      <c r="E6" s="5" t="s">
        <v>632</v>
      </c>
      <c r="F6" s="1" t="s">
        <v>633</v>
      </c>
      <c r="G6" s="317"/>
    </row>
    <row r="7" spans="1:7" ht="14.25">
      <c r="A7" s="332"/>
      <c r="B7" s="332"/>
      <c r="C7" s="3">
        <v>1</v>
      </c>
      <c r="D7" s="3">
        <v>2</v>
      </c>
      <c r="E7" s="3">
        <v>3</v>
      </c>
      <c r="F7" s="3">
        <v>4</v>
      </c>
      <c r="G7" s="3">
        <v>5</v>
      </c>
    </row>
    <row r="8" spans="1:9" ht="15" customHeight="1">
      <c r="A8" s="3">
        <v>1</v>
      </c>
      <c r="B8" s="1" t="s">
        <v>126</v>
      </c>
      <c r="C8" s="103">
        <f>SUM(C9:C11)</f>
        <v>0</v>
      </c>
      <c r="D8" s="103">
        <f>SUM(D9:D11)</f>
        <v>0</v>
      </c>
      <c r="E8" s="103">
        <f>SUM(E9:E11)</f>
        <v>0</v>
      </c>
      <c r="F8" s="103">
        <f>SUM(F9:F11)</f>
        <v>0</v>
      </c>
      <c r="G8" s="103">
        <f>SUM(G9:G11)</f>
        <v>0</v>
      </c>
      <c r="I8" s="150"/>
    </row>
    <row r="9" spans="1:9" ht="15" customHeight="1">
      <c r="A9" s="3">
        <v>2</v>
      </c>
      <c r="B9" s="76" t="s">
        <v>634</v>
      </c>
      <c r="C9" s="81">
        <v>0</v>
      </c>
      <c r="D9" s="81">
        <v>0</v>
      </c>
      <c r="E9" s="81">
        <v>0</v>
      </c>
      <c r="F9" s="81">
        <v>0</v>
      </c>
      <c r="G9" s="98">
        <f aca="true" t="shared" si="0" ref="G9:G16">(F9-D9)-(E9-C9)</f>
        <v>0</v>
      </c>
      <c r="H9" s="163"/>
      <c r="I9" s="150"/>
    </row>
    <row r="10" spans="1:9" ht="15" customHeight="1">
      <c r="A10" s="3">
        <v>3</v>
      </c>
      <c r="B10" s="76" t="s">
        <v>635</v>
      </c>
      <c r="C10" s="81">
        <v>0</v>
      </c>
      <c r="D10" s="81">
        <v>0</v>
      </c>
      <c r="E10" s="81">
        <v>0</v>
      </c>
      <c r="F10" s="81">
        <v>0</v>
      </c>
      <c r="G10" s="98">
        <f t="shared" si="0"/>
        <v>0</v>
      </c>
      <c r="H10" s="163"/>
      <c r="I10" s="150"/>
    </row>
    <row r="11" spans="1:9" ht="15" customHeight="1">
      <c r="A11" s="3">
        <v>4</v>
      </c>
      <c r="B11" s="76" t="s">
        <v>636</v>
      </c>
      <c r="C11" s="81">
        <v>0</v>
      </c>
      <c r="D11" s="81">
        <v>0</v>
      </c>
      <c r="E11" s="81">
        <v>0</v>
      </c>
      <c r="F11" s="81">
        <v>0</v>
      </c>
      <c r="G11" s="98">
        <f t="shared" si="0"/>
        <v>0</v>
      </c>
      <c r="H11" s="163"/>
      <c r="I11" s="150"/>
    </row>
    <row r="12" spans="1:7" ht="15" customHeight="1">
      <c r="A12" s="3">
        <v>5</v>
      </c>
      <c r="B12" s="1" t="s">
        <v>127</v>
      </c>
      <c r="C12" s="103">
        <f>SUM(C13:C15)</f>
        <v>0</v>
      </c>
      <c r="D12" s="103">
        <f>SUM(D13:D15)</f>
        <v>0</v>
      </c>
      <c r="E12" s="103">
        <f>SUM(E13:E15)</f>
        <v>0</v>
      </c>
      <c r="F12" s="103">
        <f>SUM(F13:F15)</f>
        <v>0</v>
      </c>
      <c r="G12" s="103">
        <f>SUM(G13:G15)</f>
        <v>0</v>
      </c>
    </row>
    <row r="13" spans="1:7" ht="15" customHeight="1">
      <c r="A13" s="3">
        <v>6</v>
      </c>
      <c r="B13" s="76" t="s">
        <v>637</v>
      </c>
      <c r="C13" s="81">
        <v>0</v>
      </c>
      <c r="D13" s="81">
        <v>0</v>
      </c>
      <c r="E13" s="81">
        <v>0</v>
      </c>
      <c r="F13" s="81">
        <v>0</v>
      </c>
      <c r="G13" s="98">
        <f>(D13-F13)-(C13-E13)</f>
        <v>0</v>
      </c>
    </row>
    <row r="14" spans="1:7" ht="15" customHeight="1">
      <c r="A14" s="3">
        <v>7</v>
      </c>
      <c r="B14" s="76" t="s">
        <v>635</v>
      </c>
      <c r="C14" s="81">
        <v>0</v>
      </c>
      <c r="D14" s="81">
        <v>0</v>
      </c>
      <c r="E14" s="81">
        <v>0</v>
      </c>
      <c r="F14" s="81">
        <v>0</v>
      </c>
      <c r="G14" s="98">
        <f t="shared" si="0"/>
        <v>0</v>
      </c>
    </row>
    <row r="15" spans="1:7" ht="15" customHeight="1">
      <c r="A15" s="3">
        <v>8</v>
      </c>
      <c r="B15" s="76" t="s">
        <v>638</v>
      </c>
      <c r="C15" s="81">
        <v>0</v>
      </c>
      <c r="D15" s="81">
        <v>0</v>
      </c>
      <c r="E15" s="81">
        <v>0</v>
      </c>
      <c r="F15" s="81">
        <v>0</v>
      </c>
      <c r="G15" s="98">
        <f t="shared" si="0"/>
        <v>0</v>
      </c>
    </row>
    <row r="16" spans="1:7" ht="15" customHeight="1">
      <c r="A16" s="3">
        <v>9</v>
      </c>
      <c r="B16" s="1" t="s">
        <v>128</v>
      </c>
      <c r="C16" s="81">
        <v>0</v>
      </c>
      <c r="D16" s="81">
        <v>0</v>
      </c>
      <c r="E16" s="81">
        <v>0</v>
      </c>
      <c r="F16" s="81">
        <v>0</v>
      </c>
      <c r="G16" s="98">
        <f t="shared" si="0"/>
        <v>0</v>
      </c>
    </row>
    <row r="17" spans="1:7" ht="15" customHeight="1">
      <c r="A17" s="3">
        <v>10</v>
      </c>
      <c r="B17" s="1" t="s">
        <v>79</v>
      </c>
      <c r="C17" s="99">
        <f>SUM(C8+C12+C16)</f>
        <v>0</v>
      </c>
      <c r="D17" s="99">
        <f>SUM(D8+D12+D16)</f>
        <v>0</v>
      </c>
      <c r="E17" s="99">
        <f>SUM(E8+E12+E16)</f>
        <v>0</v>
      </c>
      <c r="F17" s="99">
        <f>SUM(F8+F12+F16)</f>
        <v>0</v>
      </c>
      <c r="G17" s="98">
        <f>G8+G12+G16</f>
        <v>0</v>
      </c>
    </row>
    <row r="19" spans="1:8" s="179" customFormat="1" ht="14.25">
      <c r="A19" s="179" t="s">
        <v>129</v>
      </c>
      <c r="B19" s="179" t="s">
        <v>639</v>
      </c>
      <c r="D19" s="350" t="s">
        <v>640</v>
      </c>
      <c r="E19" s="350"/>
      <c r="F19" s="350"/>
      <c r="H19" s="180"/>
    </row>
  </sheetData>
  <sheetProtection password="EF5C" sheet="1"/>
  <mergeCells count="9">
    <mergeCell ref="D19:F19"/>
    <mergeCell ref="B3:E3"/>
    <mergeCell ref="B4:E4"/>
    <mergeCell ref="G5:G6"/>
    <mergeCell ref="A2:G2"/>
    <mergeCell ref="C5:D5"/>
    <mergeCell ref="E5:F5"/>
    <mergeCell ref="A5:A7"/>
    <mergeCell ref="B5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9" sqref="B19"/>
    </sheetView>
  </sheetViews>
  <sheetFormatPr defaultColWidth="9.00390625" defaultRowHeight="14.25"/>
  <cols>
    <col min="1" max="1" width="5.75390625" style="0" customWidth="1"/>
    <col min="2" max="2" width="73.625" style="0" customWidth="1"/>
    <col min="3" max="3" width="19.375" style="0" customWidth="1"/>
    <col min="4" max="4" width="30.375" style="155" customWidth="1"/>
  </cols>
  <sheetData>
    <row r="1" ht="14.25">
      <c r="B1" t="s">
        <v>130</v>
      </c>
    </row>
    <row r="3" spans="1:3" ht="14.25">
      <c r="A3" s="306" t="s">
        <v>131</v>
      </c>
      <c r="B3" s="306"/>
      <c r="C3" s="306"/>
    </row>
    <row r="4" ht="14.25">
      <c r="B4" s="6" t="s">
        <v>551</v>
      </c>
    </row>
    <row r="5" spans="2:4" s="179" customFormat="1" ht="14.25">
      <c r="B5" s="357" t="s">
        <v>266</v>
      </c>
      <c r="C5" s="357"/>
      <c r="D5" s="180"/>
    </row>
    <row r="6" spans="1:3" ht="19.5" customHeight="1">
      <c r="A6" s="3" t="s">
        <v>1</v>
      </c>
      <c r="B6" s="3" t="s">
        <v>94</v>
      </c>
      <c r="C6" s="3" t="s">
        <v>568</v>
      </c>
    </row>
    <row r="7" spans="1:3" ht="15" customHeight="1">
      <c r="A7" s="3">
        <v>1</v>
      </c>
      <c r="B7" s="1" t="s">
        <v>132</v>
      </c>
      <c r="C7" s="79">
        <v>0</v>
      </c>
    </row>
    <row r="8" spans="1:3" ht="15" customHeight="1">
      <c r="A8" s="3">
        <v>2</v>
      </c>
      <c r="B8" s="39" t="s">
        <v>569</v>
      </c>
      <c r="C8" s="79">
        <v>0</v>
      </c>
    </row>
    <row r="9" spans="1:4" ht="15" customHeight="1">
      <c r="A9" s="3">
        <v>3</v>
      </c>
      <c r="B9" s="39" t="s">
        <v>570</v>
      </c>
      <c r="C9" s="91">
        <f>C7-C8</f>
        <v>0</v>
      </c>
      <c r="D9" s="158"/>
    </row>
    <row r="10" spans="1:4" ht="15" customHeight="1">
      <c r="A10" s="3">
        <v>4</v>
      </c>
      <c r="B10" s="1" t="s">
        <v>133</v>
      </c>
      <c r="C10" s="79">
        <v>0</v>
      </c>
      <c r="D10" s="155">
        <f>IF(AND(C10&lt;&gt;0,C10&lt;&gt;'1（1）收入明细表'!C5),"第4行=附表一（1）第1行，或者为0","")</f>
      </c>
    </row>
    <row r="11" spans="1:3" ht="15" customHeight="1">
      <c r="A11" s="3">
        <v>5</v>
      </c>
      <c r="B11" s="1" t="s">
        <v>134</v>
      </c>
      <c r="C11" s="79">
        <v>0.15</v>
      </c>
    </row>
    <row r="12" spans="1:4" ht="15" customHeight="1">
      <c r="A12" s="3">
        <v>6</v>
      </c>
      <c r="B12" s="39" t="s">
        <v>571</v>
      </c>
      <c r="C12" s="91">
        <f>C10*C11</f>
        <v>0</v>
      </c>
      <c r="D12" s="158"/>
    </row>
    <row r="13" spans="1:4" ht="15" customHeight="1">
      <c r="A13" s="3">
        <v>7</v>
      </c>
      <c r="B13" s="1" t="s">
        <v>572</v>
      </c>
      <c r="C13" s="91">
        <f>IF(C9&lt;=C12,C8,C7-C12)</f>
        <v>0</v>
      </c>
      <c r="D13" s="158"/>
    </row>
    <row r="14" spans="1:4" ht="15" customHeight="1">
      <c r="A14" s="3">
        <v>8</v>
      </c>
      <c r="B14" s="39" t="s">
        <v>573</v>
      </c>
      <c r="C14" s="91">
        <f>IF(C9&gt;=C12,C9-C12,0)</f>
        <v>0</v>
      </c>
      <c r="D14" s="158"/>
    </row>
    <row r="15" spans="1:3" ht="15" customHeight="1">
      <c r="A15" s="3">
        <v>9</v>
      </c>
      <c r="B15" s="1" t="s">
        <v>135</v>
      </c>
      <c r="C15" s="79">
        <v>0</v>
      </c>
    </row>
    <row r="16" spans="1:3" ht="15" customHeight="1">
      <c r="A16" s="3">
        <v>10</v>
      </c>
      <c r="B16" s="1" t="s">
        <v>136</v>
      </c>
      <c r="C16" s="79">
        <v>0</v>
      </c>
    </row>
    <row r="17" spans="1:4" ht="15" customHeight="1">
      <c r="A17" s="3">
        <v>11</v>
      </c>
      <c r="B17" s="39" t="s">
        <v>574</v>
      </c>
      <c r="C17" s="91">
        <f>C14+C15-C16</f>
        <v>0</v>
      </c>
      <c r="D17" s="158"/>
    </row>
    <row r="19" spans="2:4" s="179" customFormat="1" ht="14.25">
      <c r="B19" s="179" t="s">
        <v>137</v>
      </c>
      <c r="D19" s="180"/>
    </row>
  </sheetData>
  <sheetProtection password="EF5C" sheet="1"/>
  <mergeCells count="2">
    <mergeCell ref="A3:C3"/>
    <mergeCell ref="B5:C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6" activeCellId="1" sqref="A4:IV4 A26:IV26"/>
    </sheetView>
  </sheetViews>
  <sheetFormatPr defaultColWidth="9.00390625" defaultRowHeight="15" customHeight="1"/>
  <cols>
    <col min="1" max="1" width="5.25390625" style="0" customWidth="1"/>
    <col min="2" max="2" width="40.00390625" style="0" customWidth="1"/>
    <col min="3" max="9" width="19.375" style="0" customWidth="1"/>
    <col min="10" max="10" width="23.375" style="155" customWidth="1"/>
  </cols>
  <sheetData>
    <row r="1" ht="15" customHeight="1">
      <c r="A1" s="2" t="s">
        <v>138</v>
      </c>
    </row>
    <row r="2" spans="1:9" ht="15" customHeight="1">
      <c r="A2" s="306" t="s">
        <v>139</v>
      </c>
      <c r="B2" s="306"/>
      <c r="C2" s="306"/>
      <c r="D2" s="306"/>
      <c r="E2" s="306"/>
      <c r="F2" s="306"/>
      <c r="G2" s="306"/>
      <c r="H2" s="306"/>
      <c r="I2" s="306"/>
    </row>
    <row r="3" spans="3:6" ht="15" customHeight="1">
      <c r="C3" s="363"/>
      <c r="D3" s="363"/>
      <c r="E3" s="363"/>
      <c r="F3" s="363"/>
    </row>
    <row r="4" spans="3:10" s="179" customFormat="1" ht="15" customHeight="1">
      <c r="C4" s="364" t="s">
        <v>140</v>
      </c>
      <c r="D4" s="364"/>
      <c r="E4" s="364"/>
      <c r="F4" s="364"/>
      <c r="I4" s="191" t="s">
        <v>268</v>
      </c>
      <c r="J4" s="180"/>
    </row>
    <row r="5" spans="1:10" ht="15" customHeight="1">
      <c r="A5" s="360" t="s">
        <v>1</v>
      </c>
      <c r="B5" s="360" t="s">
        <v>141</v>
      </c>
      <c r="C5" s="358" t="s">
        <v>142</v>
      </c>
      <c r="D5" s="359"/>
      <c r="E5" s="358" t="s">
        <v>143</v>
      </c>
      <c r="F5" s="359"/>
      <c r="G5" s="358" t="s">
        <v>144</v>
      </c>
      <c r="H5" s="359"/>
      <c r="I5" s="360" t="s">
        <v>145</v>
      </c>
      <c r="J5" s="164"/>
    </row>
    <row r="6" spans="1:9" ht="15" customHeight="1">
      <c r="A6" s="361"/>
      <c r="B6" s="361"/>
      <c r="C6" s="8" t="s">
        <v>575</v>
      </c>
      <c r="D6" s="8" t="s">
        <v>125</v>
      </c>
      <c r="E6" s="8" t="s">
        <v>146</v>
      </c>
      <c r="F6" s="8" t="s">
        <v>147</v>
      </c>
      <c r="G6" s="8" t="s">
        <v>146</v>
      </c>
      <c r="H6" s="8" t="s">
        <v>147</v>
      </c>
      <c r="I6" s="362"/>
    </row>
    <row r="7" spans="1:10" ht="15" customHeight="1">
      <c r="A7" s="362"/>
      <c r="B7" s="362"/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158"/>
    </row>
    <row r="8" spans="1:10" ht="15" customHeight="1">
      <c r="A8" s="8">
        <v>1</v>
      </c>
      <c r="B8" s="4" t="s">
        <v>148</v>
      </c>
      <c r="C8" s="100">
        <f>SUM(C9:C13)</f>
        <v>0</v>
      </c>
      <c r="D8" s="100">
        <f>SUM(D9:D13)</f>
        <v>0</v>
      </c>
      <c r="E8" s="50" t="s">
        <v>547</v>
      </c>
      <c r="F8" s="50" t="s">
        <v>547</v>
      </c>
      <c r="G8" s="100">
        <f>SUM(G9:G13)</f>
        <v>0</v>
      </c>
      <c r="H8" s="100">
        <f>SUM(H9:H13)</f>
        <v>0</v>
      </c>
      <c r="I8" s="92">
        <f>G8-H8</f>
        <v>0</v>
      </c>
      <c r="J8" s="163"/>
    </row>
    <row r="9" spans="1:9" ht="15" customHeight="1">
      <c r="A9" s="8">
        <v>2</v>
      </c>
      <c r="B9" s="4" t="s">
        <v>576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2">
        <f aca="true" t="shared" si="0" ref="I9:I25">G9-H9</f>
        <v>0</v>
      </c>
    </row>
    <row r="10" spans="1:9" ht="15" customHeight="1">
      <c r="A10" s="8">
        <v>3</v>
      </c>
      <c r="B10" s="73" t="s">
        <v>577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2">
        <f t="shared" si="0"/>
        <v>0</v>
      </c>
    </row>
    <row r="11" spans="1:10" ht="15" customHeight="1">
      <c r="A11" s="8">
        <v>4</v>
      </c>
      <c r="B11" s="73" t="s">
        <v>578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2">
        <f t="shared" si="0"/>
        <v>0</v>
      </c>
      <c r="J11" s="165"/>
    </row>
    <row r="12" spans="1:9" ht="15" customHeight="1">
      <c r="A12" s="8">
        <v>5</v>
      </c>
      <c r="B12" s="73" t="s">
        <v>579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2">
        <f t="shared" si="0"/>
        <v>0</v>
      </c>
    </row>
    <row r="13" spans="1:9" ht="15" customHeight="1">
      <c r="A13" s="8">
        <v>6</v>
      </c>
      <c r="B13" s="4" t="s">
        <v>580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2">
        <f t="shared" si="0"/>
        <v>0</v>
      </c>
    </row>
    <row r="14" spans="1:9" ht="15" customHeight="1">
      <c r="A14" s="8">
        <v>7</v>
      </c>
      <c r="B14" s="4" t="s">
        <v>149</v>
      </c>
      <c r="C14" s="100">
        <f>SUM(C15:C16)</f>
        <v>0</v>
      </c>
      <c r="D14" s="100">
        <f>SUM(D15:D16)</f>
        <v>0</v>
      </c>
      <c r="E14" s="50" t="s">
        <v>547</v>
      </c>
      <c r="F14" s="50" t="s">
        <v>547</v>
      </c>
      <c r="G14" s="100">
        <f>SUM(G15:G16)</f>
        <v>0</v>
      </c>
      <c r="H14" s="100">
        <f>SUM(H15:H16)</f>
        <v>0</v>
      </c>
      <c r="I14" s="92">
        <f t="shared" si="0"/>
        <v>0</v>
      </c>
    </row>
    <row r="15" spans="1:9" ht="15" customHeight="1">
      <c r="A15" s="8">
        <v>8</v>
      </c>
      <c r="B15" s="4" t="s">
        <v>581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2">
        <f t="shared" si="0"/>
        <v>0</v>
      </c>
    </row>
    <row r="16" spans="1:9" ht="15" customHeight="1">
      <c r="A16" s="8">
        <v>9</v>
      </c>
      <c r="B16" s="4" t="s">
        <v>582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2">
        <f t="shared" si="0"/>
        <v>0</v>
      </c>
    </row>
    <row r="17" spans="1:9" ht="15" customHeight="1">
      <c r="A17" s="8">
        <v>10</v>
      </c>
      <c r="B17" s="4" t="s">
        <v>583</v>
      </c>
      <c r="C17" s="100">
        <f>SUM(C18:C21)</f>
        <v>0</v>
      </c>
      <c r="D17" s="100">
        <f>SUM(D18:D21)</f>
        <v>0</v>
      </c>
      <c r="E17" s="50" t="s">
        <v>547</v>
      </c>
      <c r="F17" s="50" t="s">
        <v>547</v>
      </c>
      <c r="G17" s="100">
        <f>SUM(G18:G21)</f>
        <v>0</v>
      </c>
      <c r="H17" s="100">
        <f>SUM(H18:H21)</f>
        <v>0</v>
      </c>
      <c r="I17" s="92">
        <f t="shared" si="0"/>
        <v>0</v>
      </c>
    </row>
    <row r="18" spans="1:9" ht="15" customHeight="1">
      <c r="A18" s="8">
        <v>11</v>
      </c>
      <c r="B18" s="73" t="s">
        <v>584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2">
        <f t="shared" si="0"/>
        <v>0</v>
      </c>
    </row>
    <row r="19" spans="1:9" ht="15" customHeight="1">
      <c r="A19" s="8">
        <v>12</v>
      </c>
      <c r="B19" s="73" t="s">
        <v>585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2">
        <f t="shared" si="0"/>
        <v>0</v>
      </c>
    </row>
    <row r="20" spans="1:9" ht="15" customHeight="1">
      <c r="A20" s="8">
        <v>13</v>
      </c>
      <c r="B20" s="73" t="s">
        <v>586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2">
        <f t="shared" si="0"/>
        <v>0</v>
      </c>
    </row>
    <row r="21" spans="1:9" ht="15" customHeight="1">
      <c r="A21" s="8">
        <v>14</v>
      </c>
      <c r="B21" s="73" t="s">
        <v>587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2">
        <f t="shared" si="0"/>
        <v>0</v>
      </c>
    </row>
    <row r="22" spans="1:9" ht="15" customHeight="1">
      <c r="A22" s="8">
        <v>15</v>
      </c>
      <c r="B22" s="4" t="s">
        <v>588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92">
        <f t="shared" si="0"/>
        <v>0</v>
      </c>
    </row>
    <row r="23" spans="1:9" ht="15" customHeight="1">
      <c r="A23" s="8">
        <v>16</v>
      </c>
      <c r="B23" s="4" t="s">
        <v>589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2">
        <f t="shared" si="0"/>
        <v>0</v>
      </c>
    </row>
    <row r="24" spans="1:9" ht="15" customHeight="1">
      <c r="A24" s="8">
        <v>17</v>
      </c>
      <c r="B24" s="4" t="s">
        <v>590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2">
        <f t="shared" si="0"/>
        <v>0</v>
      </c>
    </row>
    <row r="25" spans="1:9" ht="15" customHeight="1">
      <c r="A25" s="8">
        <v>18</v>
      </c>
      <c r="B25" s="4" t="s">
        <v>79</v>
      </c>
      <c r="C25" s="100">
        <f>SUM(C8+C14+C17+C22+C23+C24)</f>
        <v>0</v>
      </c>
      <c r="D25" s="100">
        <f>SUM(D8+D14+D17+D22+D23+D24)</f>
        <v>0</v>
      </c>
      <c r="E25" s="50" t="s">
        <v>547</v>
      </c>
      <c r="F25" s="50" t="s">
        <v>547</v>
      </c>
      <c r="G25" s="100">
        <f>SUM(G8+G14+G17+G22+G23+G24)</f>
        <v>0</v>
      </c>
      <c r="H25" s="100">
        <f>SUM(H8+H14+H17+H22+H23+H24)</f>
        <v>0</v>
      </c>
      <c r="I25" s="92">
        <f t="shared" si="0"/>
        <v>0</v>
      </c>
    </row>
    <row r="26" spans="1:10" s="179" customFormat="1" ht="15" customHeight="1">
      <c r="A26" s="191" t="s">
        <v>20</v>
      </c>
      <c r="B26" s="191" t="s">
        <v>293</v>
      </c>
      <c r="C26" s="191"/>
      <c r="D26" s="191"/>
      <c r="E26" s="191"/>
      <c r="F26" s="191"/>
      <c r="G26" s="191" t="s">
        <v>294</v>
      </c>
      <c r="H26" s="191"/>
      <c r="I26" s="191"/>
      <c r="J26" s="180"/>
    </row>
    <row r="27" spans="10:11" ht="15" customHeight="1">
      <c r="J27" s="164"/>
      <c r="K27" s="7"/>
    </row>
  </sheetData>
  <sheetProtection password="EF5C" sheet="1"/>
  <mergeCells count="9">
    <mergeCell ref="G5:H5"/>
    <mergeCell ref="A2:I2"/>
    <mergeCell ref="A5:A7"/>
    <mergeCell ref="B5:B7"/>
    <mergeCell ref="C5:D5"/>
    <mergeCell ref="E5:F5"/>
    <mergeCell ref="C3:F3"/>
    <mergeCell ref="C4:F4"/>
    <mergeCell ref="I5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4" activeCellId="1" sqref="A3:IV3 A24:IV24"/>
    </sheetView>
  </sheetViews>
  <sheetFormatPr defaultColWidth="9.00390625" defaultRowHeight="14.25"/>
  <cols>
    <col min="1" max="1" width="5.00390625" style="0" customWidth="1"/>
    <col min="2" max="2" width="31.125" style="0" customWidth="1"/>
    <col min="3" max="7" width="19.375" style="0" customWidth="1"/>
    <col min="8" max="8" width="23.375" style="155" customWidth="1"/>
  </cols>
  <sheetData>
    <row r="1" ht="14.25">
      <c r="A1" t="s">
        <v>150</v>
      </c>
    </row>
    <row r="2" spans="1:7" ht="14.25">
      <c r="A2" s="306" t="s">
        <v>151</v>
      </c>
      <c r="B2" s="306"/>
      <c r="C2" s="306"/>
      <c r="D2" s="306"/>
      <c r="E2" s="306"/>
      <c r="F2" s="306"/>
      <c r="G2" s="306"/>
    </row>
    <row r="3" spans="2:8" s="179" customFormat="1" ht="14.25">
      <c r="B3" s="349" t="s">
        <v>152</v>
      </c>
      <c r="C3" s="349"/>
      <c r="D3" s="349"/>
      <c r="E3" s="349"/>
      <c r="F3" s="179" t="s">
        <v>591</v>
      </c>
      <c r="H3" s="180"/>
    </row>
    <row r="4" spans="1:7" ht="14.25">
      <c r="A4" s="330" t="s">
        <v>1</v>
      </c>
      <c r="B4" s="330" t="s">
        <v>153</v>
      </c>
      <c r="C4" s="3" t="s">
        <v>154</v>
      </c>
      <c r="D4" s="3" t="s">
        <v>155</v>
      </c>
      <c r="E4" s="3" t="s">
        <v>156</v>
      </c>
      <c r="F4" s="3" t="s">
        <v>157</v>
      </c>
      <c r="G4" s="3" t="s">
        <v>145</v>
      </c>
    </row>
    <row r="5" spans="1:8" ht="14.25">
      <c r="A5" s="332"/>
      <c r="B5" s="332"/>
      <c r="C5" s="3">
        <v>1</v>
      </c>
      <c r="D5" s="3">
        <v>2</v>
      </c>
      <c r="E5" s="3">
        <v>3</v>
      </c>
      <c r="F5" s="3">
        <v>4</v>
      </c>
      <c r="G5" s="3">
        <v>5</v>
      </c>
      <c r="H5" s="158"/>
    </row>
    <row r="6" spans="1:8" ht="15" customHeight="1">
      <c r="A6" s="3">
        <v>1</v>
      </c>
      <c r="B6" s="1" t="s">
        <v>158</v>
      </c>
      <c r="C6" s="81">
        <v>0</v>
      </c>
      <c r="D6" s="81">
        <v>0</v>
      </c>
      <c r="E6" s="81">
        <v>0</v>
      </c>
      <c r="F6" s="81">
        <v>0</v>
      </c>
      <c r="G6" s="98">
        <f>E6-D6</f>
        <v>0</v>
      </c>
      <c r="H6" s="163"/>
    </row>
    <row r="7" spans="1:7" ht="15" customHeight="1">
      <c r="A7" s="3">
        <v>2</v>
      </c>
      <c r="B7" s="1" t="s">
        <v>159</v>
      </c>
      <c r="C7" s="81">
        <v>0</v>
      </c>
      <c r="D7" s="81">
        <v>0</v>
      </c>
      <c r="E7" s="81">
        <v>0</v>
      </c>
      <c r="F7" s="81">
        <v>0</v>
      </c>
      <c r="G7" s="98">
        <f aca="true" t="shared" si="0" ref="G7:G22">E7-D7</f>
        <v>0</v>
      </c>
    </row>
    <row r="8" spans="1:7" ht="15" customHeight="1">
      <c r="A8" s="3">
        <v>3</v>
      </c>
      <c r="B8" s="1" t="s">
        <v>160</v>
      </c>
      <c r="C8" s="81">
        <v>0</v>
      </c>
      <c r="D8" s="81">
        <v>0</v>
      </c>
      <c r="E8" s="81">
        <v>0</v>
      </c>
      <c r="F8" s="81">
        <v>0</v>
      </c>
      <c r="G8" s="98">
        <f t="shared" si="0"/>
        <v>0</v>
      </c>
    </row>
    <row r="9" spans="1:7" ht="15" customHeight="1">
      <c r="A9" s="3">
        <v>4</v>
      </c>
      <c r="B9" s="1" t="s">
        <v>161</v>
      </c>
      <c r="C9" s="81">
        <v>0</v>
      </c>
      <c r="D9" s="81">
        <v>0</v>
      </c>
      <c r="E9" s="81">
        <v>0</v>
      </c>
      <c r="F9" s="81">
        <v>0</v>
      </c>
      <c r="G9" s="98">
        <f t="shared" si="0"/>
        <v>0</v>
      </c>
    </row>
    <row r="10" spans="1:7" ht="15" customHeight="1">
      <c r="A10" s="3">
        <v>5</v>
      </c>
      <c r="B10" s="1" t="s">
        <v>162</v>
      </c>
      <c r="C10" s="81">
        <v>0</v>
      </c>
      <c r="D10" s="74" t="s">
        <v>592</v>
      </c>
      <c r="E10" s="81">
        <v>0</v>
      </c>
      <c r="F10" s="81">
        <v>0</v>
      </c>
      <c r="G10" s="98">
        <f>E10</f>
        <v>0</v>
      </c>
    </row>
    <row r="11" spans="1:7" ht="15" customHeight="1">
      <c r="A11" s="3">
        <v>6</v>
      </c>
      <c r="B11" s="1" t="s">
        <v>163</v>
      </c>
      <c r="C11" s="81">
        <v>0</v>
      </c>
      <c r="D11" s="81">
        <v>0</v>
      </c>
      <c r="E11" s="81">
        <v>0</v>
      </c>
      <c r="F11" s="81">
        <v>0</v>
      </c>
      <c r="G11" s="98">
        <f t="shared" si="0"/>
        <v>0</v>
      </c>
    </row>
    <row r="12" spans="1:7" ht="15" customHeight="1">
      <c r="A12" s="3">
        <v>7</v>
      </c>
      <c r="B12" s="1" t="s">
        <v>164</v>
      </c>
      <c r="C12" s="81">
        <v>0</v>
      </c>
      <c r="D12" s="81">
        <v>0</v>
      </c>
      <c r="E12" s="81">
        <v>0</v>
      </c>
      <c r="F12" s="81">
        <v>0</v>
      </c>
      <c r="G12" s="98">
        <f t="shared" si="0"/>
        <v>0</v>
      </c>
    </row>
    <row r="13" spans="1:7" ht="15" customHeight="1">
      <c r="A13" s="3">
        <v>8</v>
      </c>
      <c r="B13" s="1" t="s">
        <v>165</v>
      </c>
      <c r="C13" s="81">
        <v>0</v>
      </c>
      <c r="D13" s="81">
        <v>0</v>
      </c>
      <c r="E13" s="81">
        <v>0</v>
      </c>
      <c r="F13" s="81">
        <v>0</v>
      </c>
      <c r="G13" s="98">
        <f t="shared" si="0"/>
        <v>0</v>
      </c>
    </row>
    <row r="14" spans="1:7" ht="15" customHeight="1">
      <c r="A14" s="3">
        <v>9</v>
      </c>
      <c r="B14" s="1" t="s">
        <v>166</v>
      </c>
      <c r="C14" s="81">
        <v>0</v>
      </c>
      <c r="D14" s="81">
        <v>0</v>
      </c>
      <c r="E14" s="81">
        <v>0</v>
      </c>
      <c r="F14" s="81">
        <v>0</v>
      </c>
      <c r="G14" s="98">
        <f t="shared" si="0"/>
        <v>0</v>
      </c>
    </row>
    <row r="15" spans="1:7" ht="15" customHeight="1">
      <c r="A15" s="3">
        <v>10</v>
      </c>
      <c r="B15" s="1" t="s">
        <v>167</v>
      </c>
      <c r="C15" s="81">
        <v>0</v>
      </c>
      <c r="D15" s="81">
        <v>0</v>
      </c>
      <c r="E15" s="81">
        <v>0</v>
      </c>
      <c r="F15" s="81">
        <v>0</v>
      </c>
      <c r="G15" s="98">
        <f t="shared" si="0"/>
        <v>0</v>
      </c>
    </row>
    <row r="16" spans="1:7" ht="15" customHeight="1">
      <c r="A16" s="3">
        <v>11</v>
      </c>
      <c r="B16" s="1" t="s">
        <v>168</v>
      </c>
      <c r="C16" s="81">
        <v>0</v>
      </c>
      <c r="D16" s="81">
        <v>0</v>
      </c>
      <c r="E16" s="81">
        <v>0</v>
      </c>
      <c r="F16" s="81">
        <v>0</v>
      </c>
      <c r="G16" s="98">
        <f t="shared" si="0"/>
        <v>0</v>
      </c>
    </row>
    <row r="17" spans="1:7" ht="15" customHeight="1">
      <c r="A17" s="3">
        <v>12</v>
      </c>
      <c r="B17" s="1" t="s">
        <v>169</v>
      </c>
      <c r="C17" s="81">
        <v>0</v>
      </c>
      <c r="D17" s="81">
        <v>0</v>
      </c>
      <c r="E17" s="81">
        <v>0</v>
      </c>
      <c r="F17" s="81">
        <v>0</v>
      </c>
      <c r="G17" s="98">
        <f t="shared" si="0"/>
        <v>0</v>
      </c>
    </row>
    <row r="18" spans="1:7" ht="15" customHeight="1">
      <c r="A18" s="3">
        <v>13</v>
      </c>
      <c r="B18" s="1" t="s">
        <v>170</v>
      </c>
      <c r="C18" s="81">
        <v>0</v>
      </c>
      <c r="D18" s="81">
        <v>0</v>
      </c>
      <c r="E18" s="81">
        <v>0</v>
      </c>
      <c r="F18" s="81">
        <v>0</v>
      </c>
      <c r="G18" s="98">
        <f t="shared" si="0"/>
        <v>0</v>
      </c>
    </row>
    <row r="19" spans="1:7" ht="15" customHeight="1">
      <c r="A19" s="3">
        <v>14</v>
      </c>
      <c r="B19" s="1" t="s">
        <v>171</v>
      </c>
      <c r="C19" s="81">
        <v>0</v>
      </c>
      <c r="D19" s="81">
        <v>0</v>
      </c>
      <c r="E19" s="81">
        <v>0</v>
      </c>
      <c r="F19" s="81">
        <v>0</v>
      </c>
      <c r="G19" s="98">
        <f t="shared" si="0"/>
        <v>0</v>
      </c>
    </row>
    <row r="20" spans="1:7" ht="15" customHeight="1">
      <c r="A20" s="3">
        <v>15</v>
      </c>
      <c r="B20" s="1" t="s">
        <v>593</v>
      </c>
      <c r="C20" s="81">
        <v>0</v>
      </c>
      <c r="D20" s="81">
        <v>0</v>
      </c>
      <c r="E20" s="81">
        <v>0</v>
      </c>
      <c r="F20" s="81">
        <v>0</v>
      </c>
      <c r="G20" s="98">
        <f t="shared" si="0"/>
        <v>0</v>
      </c>
    </row>
    <row r="21" spans="1:7" ht="15" customHeight="1">
      <c r="A21" s="3">
        <v>16</v>
      </c>
      <c r="B21" s="1" t="s">
        <v>172</v>
      </c>
      <c r="C21" s="81">
        <v>0</v>
      </c>
      <c r="D21" s="81">
        <v>0</v>
      </c>
      <c r="E21" s="81">
        <v>0</v>
      </c>
      <c r="F21" s="81">
        <v>0</v>
      </c>
      <c r="G21" s="98">
        <f t="shared" si="0"/>
        <v>0</v>
      </c>
    </row>
    <row r="22" spans="1:7" ht="15" customHeight="1">
      <c r="A22" s="3">
        <v>17</v>
      </c>
      <c r="B22" s="1" t="s">
        <v>79</v>
      </c>
      <c r="C22" s="99">
        <f>SUM(C6:C21)</f>
        <v>0</v>
      </c>
      <c r="D22" s="99">
        <f>SUM(D6:D21)</f>
        <v>0</v>
      </c>
      <c r="E22" s="99">
        <f>SUM(E6:E21)</f>
        <v>0</v>
      </c>
      <c r="F22" s="99">
        <f>SUM(F6:F21)</f>
        <v>0</v>
      </c>
      <c r="G22" s="98">
        <f t="shared" si="0"/>
        <v>0</v>
      </c>
    </row>
    <row r="23" ht="15.75">
      <c r="A23" t="s">
        <v>594</v>
      </c>
    </row>
    <row r="24" spans="2:8" s="179" customFormat="1" ht="14.25">
      <c r="B24" s="179" t="s">
        <v>173</v>
      </c>
      <c r="E24" s="179" t="s">
        <v>567</v>
      </c>
      <c r="H24" s="180"/>
    </row>
  </sheetData>
  <sheetProtection password="EF5C" sheet="1"/>
  <mergeCells count="4">
    <mergeCell ref="B4:B5"/>
    <mergeCell ref="A4:A5"/>
    <mergeCell ref="A2:G2"/>
    <mergeCell ref="B3:E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6"/>
  <sheetViews>
    <sheetView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" sqref="B26"/>
    </sheetView>
  </sheetViews>
  <sheetFormatPr defaultColWidth="9.00390625" defaultRowHeight="14.25"/>
  <cols>
    <col min="1" max="1" width="3.375" style="0" customWidth="1"/>
    <col min="2" max="17" width="18.625" style="0" customWidth="1"/>
    <col min="18" max="18" width="23.375" style="155" customWidth="1"/>
  </cols>
  <sheetData>
    <row r="1" ht="15" customHeight="1">
      <c r="A1" t="s">
        <v>174</v>
      </c>
    </row>
    <row r="2" spans="1:17" ht="15" customHeight="1">
      <c r="A2" s="322" t="s">
        <v>669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</row>
    <row r="3" spans="1:18" s="179" customFormat="1" ht="15" customHeight="1">
      <c r="A3" s="186" t="s">
        <v>295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0"/>
    </row>
    <row r="4" spans="1:17" ht="14.25" customHeight="1">
      <c r="A4" s="377" t="s">
        <v>1</v>
      </c>
      <c r="B4" s="373" t="s">
        <v>670</v>
      </c>
      <c r="C4" s="365" t="s">
        <v>175</v>
      </c>
      <c r="D4" s="373" t="s">
        <v>176</v>
      </c>
      <c r="E4" s="372" t="s">
        <v>177</v>
      </c>
      <c r="F4" s="372"/>
      <c r="G4" s="372" t="s">
        <v>179</v>
      </c>
      <c r="H4" s="372"/>
      <c r="I4" s="372"/>
      <c r="J4" s="372"/>
      <c r="K4" s="372"/>
      <c r="L4" s="374" t="s">
        <v>180</v>
      </c>
      <c r="M4" s="375"/>
      <c r="N4" s="375"/>
      <c r="O4" s="375"/>
      <c r="P4" s="375"/>
      <c r="Q4" s="376"/>
    </row>
    <row r="5" spans="1:17" ht="33.75" customHeight="1">
      <c r="A5" s="378"/>
      <c r="B5" s="373"/>
      <c r="C5" s="366"/>
      <c r="D5" s="373"/>
      <c r="E5" s="373" t="s">
        <v>671</v>
      </c>
      <c r="F5" s="373" t="s">
        <v>188</v>
      </c>
      <c r="G5" s="366" t="s">
        <v>178</v>
      </c>
      <c r="H5" s="365" t="s">
        <v>181</v>
      </c>
      <c r="I5" s="391" t="s">
        <v>182</v>
      </c>
      <c r="J5" s="392"/>
      <c r="K5" s="365" t="s">
        <v>183</v>
      </c>
      <c r="L5" s="365" t="s">
        <v>184</v>
      </c>
      <c r="M5" s="365" t="s">
        <v>672</v>
      </c>
      <c r="N5" s="365" t="s">
        <v>673</v>
      </c>
      <c r="O5" s="365" t="s">
        <v>185</v>
      </c>
      <c r="P5" s="365" t="s">
        <v>674</v>
      </c>
      <c r="Q5" s="365" t="s">
        <v>183</v>
      </c>
    </row>
    <row r="6" spans="1:17" ht="49.5" customHeight="1">
      <c r="A6" s="378"/>
      <c r="B6" s="373"/>
      <c r="C6" s="366"/>
      <c r="D6" s="373"/>
      <c r="E6" s="373"/>
      <c r="F6" s="373"/>
      <c r="G6" s="366"/>
      <c r="H6" s="366"/>
      <c r="I6" s="125" t="s">
        <v>186</v>
      </c>
      <c r="J6" s="125" t="s">
        <v>187</v>
      </c>
      <c r="K6" s="366"/>
      <c r="L6" s="366"/>
      <c r="M6" s="366"/>
      <c r="N6" s="366"/>
      <c r="O6" s="366"/>
      <c r="P6" s="366"/>
      <c r="Q6" s="366"/>
    </row>
    <row r="7" spans="1:18" ht="15" customHeight="1">
      <c r="A7" s="111"/>
      <c r="B7" s="111">
        <v>1</v>
      </c>
      <c r="C7" s="111">
        <v>2</v>
      </c>
      <c r="D7" s="111">
        <v>3</v>
      </c>
      <c r="E7" s="111">
        <v>4</v>
      </c>
      <c r="F7" s="111">
        <v>5</v>
      </c>
      <c r="G7" s="111" t="s">
        <v>296</v>
      </c>
      <c r="H7" s="111">
        <v>7</v>
      </c>
      <c r="I7" s="111">
        <v>8</v>
      </c>
      <c r="J7" s="111">
        <v>9</v>
      </c>
      <c r="K7" s="111" t="s">
        <v>297</v>
      </c>
      <c r="L7" s="111">
        <v>11</v>
      </c>
      <c r="M7" s="111">
        <v>12</v>
      </c>
      <c r="N7" s="111">
        <v>13</v>
      </c>
      <c r="O7" s="113" t="s">
        <v>298</v>
      </c>
      <c r="P7" s="113" t="s">
        <v>299</v>
      </c>
      <c r="Q7" s="113" t="s">
        <v>675</v>
      </c>
      <c r="R7" s="158"/>
    </row>
    <row r="8" spans="1:17" ht="15" customHeight="1">
      <c r="A8" s="111">
        <v>1</v>
      </c>
      <c r="B8" s="126"/>
      <c r="C8" s="127">
        <v>0</v>
      </c>
      <c r="D8" s="127">
        <v>0</v>
      </c>
      <c r="E8" s="127">
        <v>0</v>
      </c>
      <c r="F8" s="127">
        <v>0</v>
      </c>
      <c r="G8" s="128">
        <f>H8+O8</f>
        <v>0</v>
      </c>
      <c r="H8" s="127">
        <v>0</v>
      </c>
      <c r="I8" s="127">
        <v>0</v>
      </c>
      <c r="J8" s="127">
        <v>0</v>
      </c>
      <c r="K8" s="128">
        <f>H8-I8-J8</f>
        <v>0</v>
      </c>
      <c r="L8" s="127">
        <v>0</v>
      </c>
      <c r="M8" s="127">
        <v>0</v>
      </c>
      <c r="N8" s="127">
        <v>0</v>
      </c>
      <c r="O8" s="128">
        <f>L8-M8</f>
        <v>0</v>
      </c>
      <c r="P8" s="128">
        <f>L8-N8</f>
        <v>0</v>
      </c>
      <c r="Q8" s="128">
        <f>O8-P8</f>
        <v>0</v>
      </c>
    </row>
    <row r="9" spans="1:18" ht="15" customHeight="1">
      <c r="A9" s="111">
        <v>2</v>
      </c>
      <c r="B9" s="126"/>
      <c r="C9" s="127">
        <v>0</v>
      </c>
      <c r="D9" s="127">
        <v>0</v>
      </c>
      <c r="E9" s="127">
        <v>0</v>
      </c>
      <c r="F9" s="127">
        <v>0</v>
      </c>
      <c r="G9" s="128">
        <f aca="true" t="shared" si="0" ref="G9:G16">H9+O9</f>
        <v>0</v>
      </c>
      <c r="H9" s="127">
        <v>0</v>
      </c>
      <c r="I9" s="127">
        <v>0</v>
      </c>
      <c r="J9" s="127">
        <v>0</v>
      </c>
      <c r="K9" s="128">
        <f aca="true" t="shared" si="1" ref="K9:K16">H9-I9-J9</f>
        <v>0</v>
      </c>
      <c r="L9" s="127">
        <v>0</v>
      </c>
      <c r="M9" s="127">
        <v>0</v>
      </c>
      <c r="N9" s="127">
        <v>0</v>
      </c>
      <c r="O9" s="128">
        <f aca="true" t="shared" si="2" ref="O9:O16">L9-M9</f>
        <v>0</v>
      </c>
      <c r="P9" s="128">
        <f aca="true" t="shared" si="3" ref="P9:P16">L9-N9</f>
        <v>0</v>
      </c>
      <c r="Q9" s="128">
        <f aca="true" t="shared" si="4" ref="Q9:Q16">O9-P9</f>
        <v>0</v>
      </c>
      <c r="R9" s="158"/>
    </row>
    <row r="10" spans="1:17" ht="15" customHeight="1">
      <c r="A10" s="111">
        <v>3</v>
      </c>
      <c r="B10" s="126"/>
      <c r="C10" s="127">
        <v>0</v>
      </c>
      <c r="D10" s="127">
        <v>0</v>
      </c>
      <c r="E10" s="127">
        <v>0</v>
      </c>
      <c r="F10" s="127">
        <v>0</v>
      </c>
      <c r="G10" s="128">
        <f t="shared" si="0"/>
        <v>0</v>
      </c>
      <c r="H10" s="127">
        <v>0</v>
      </c>
      <c r="I10" s="127">
        <v>0</v>
      </c>
      <c r="J10" s="127">
        <v>0</v>
      </c>
      <c r="K10" s="128">
        <f t="shared" si="1"/>
        <v>0</v>
      </c>
      <c r="L10" s="127">
        <v>0</v>
      </c>
      <c r="M10" s="127">
        <v>0</v>
      </c>
      <c r="N10" s="127">
        <v>0</v>
      </c>
      <c r="O10" s="128">
        <f t="shared" si="2"/>
        <v>0</v>
      </c>
      <c r="P10" s="128">
        <f t="shared" si="3"/>
        <v>0</v>
      </c>
      <c r="Q10" s="128">
        <f t="shared" si="4"/>
        <v>0</v>
      </c>
    </row>
    <row r="11" spans="1:18" ht="15" customHeight="1">
      <c r="A11" s="111">
        <v>4</v>
      </c>
      <c r="B11" s="126"/>
      <c r="C11" s="127">
        <v>0</v>
      </c>
      <c r="D11" s="127">
        <v>0</v>
      </c>
      <c r="E11" s="127">
        <v>0</v>
      </c>
      <c r="F11" s="127">
        <v>0</v>
      </c>
      <c r="G11" s="128">
        <f t="shared" si="0"/>
        <v>0</v>
      </c>
      <c r="H11" s="127">
        <v>0</v>
      </c>
      <c r="I11" s="127">
        <v>0</v>
      </c>
      <c r="J11" s="127">
        <v>0</v>
      </c>
      <c r="K11" s="128">
        <f t="shared" si="1"/>
        <v>0</v>
      </c>
      <c r="L11" s="127">
        <v>0</v>
      </c>
      <c r="M11" s="127">
        <v>0</v>
      </c>
      <c r="N11" s="127">
        <v>0</v>
      </c>
      <c r="O11" s="128">
        <f t="shared" si="2"/>
        <v>0</v>
      </c>
      <c r="P11" s="128">
        <f t="shared" si="3"/>
        <v>0</v>
      </c>
      <c r="Q11" s="128">
        <f t="shared" si="4"/>
        <v>0</v>
      </c>
      <c r="R11" s="158"/>
    </row>
    <row r="12" spans="1:17" ht="15" customHeight="1">
      <c r="A12" s="111">
        <v>5</v>
      </c>
      <c r="B12" s="126"/>
      <c r="C12" s="127">
        <v>0</v>
      </c>
      <c r="D12" s="127">
        <v>0</v>
      </c>
      <c r="E12" s="127">
        <v>0</v>
      </c>
      <c r="F12" s="127">
        <v>0</v>
      </c>
      <c r="G12" s="128">
        <f t="shared" si="0"/>
        <v>0</v>
      </c>
      <c r="H12" s="127">
        <v>0</v>
      </c>
      <c r="I12" s="127">
        <v>0</v>
      </c>
      <c r="J12" s="127">
        <v>0</v>
      </c>
      <c r="K12" s="128">
        <f t="shared" si="1"/>
        <v>0</v>
      </c>
      <c r="L12" s="127">
        <v>0</v>
      </c>
      <c r="M12" s="127">
        <v>0</v>
      </c>
      <c r="N12" s="127">
        <v>0</v>
      </c>
      <c r="O12" s="128">
        <f t="shared" si="2"/>
        <v>0</v>
      </c>
      <c r="P12" s="128">
        <f t="shared" si="3"/>
        <v>0</v>
      </c>
      <c r="Q12" s="128">
        <f t="shared" si="4"/>
        <v>0</v>
      </c>
    </row>
    <row r="13" spans="1:18" ht="15" customHeight="1">
      <c r="A13" s="111">
        <v>6</v>
      </c>
      <c r="B13" s="126"/>
      <c r="C13" s="127">
        <v>0</v>
      </c>
      <c r="D13" s="127">
        <v>0</v>
      </c>
      <c r="E13" s="127">
        <v>0</v>
      </c>
      <c r="F13" s="127">
        <v>0</v>
      </c>
      <c r="G13" s="128">
        <f t="shared" si="0"/>
        <v>0</v>
      </c>
      <c r="H13" s="127">
        <v>0</v>
      </c>
      <c r="I13" s="127">
        <v>0</v>
      </c>
      <c r="J13" s="127">
        <v>0</v>
      </c>
      <c r="K13" s="128">
        <f t="shared" si="1"/>
        <v>0</v>
      </c>
      <c r="L13" s="127">
        <v>0</v>
      </c>
      <c r="M13" s="127">
        <v>0</v>
      </c>
      <c r="N13" s="127">
        <v>0</v>
      </c>
      <c r="O13" s="128">
        <f t="shared" si="2"/>
        <v>0</v>
      </c>
      <c r="P13" s="128">
        <f t="shared" si="3"/>
        <v>0</v>
      </c>
      <c r="Q13" s="128">
        <f t="shared" si="4"/>
        <v>0</v>
      </c>
      <c r="R13" s="158"/>
    </row>
    <row r="14" spans="1:17" ht="15" customHeight="1">
      <c r="A14" s="111">
        <v>7</v>
      </c>
      <c r="B14" s="126"/>
      <c r="C14" s="127">
        <v>0</v>
      </c>
      <c r="D14" s="127">
        <v>0</v>
      </c>
      <c r="E14" s="127">
        <v>0</v>
      </c>
      <c r="F14" s="127">
        <v>0</v>
      </c>
      <c r="G14" s="128">
        <f t="shared" si="0"/>
        <v>0</v>
      </c>
      <c r="H14" s="127">
        <v>0</v>
      </c>
      <c r="I14" s="127">
        <v>0</v>
      </c>
      <c r="J14" s="127">
        <v>0</v>
      </c>
      <c r="K14" s="128">
        <f t="shared" si="1"/>
        <v>0</v>
      </c>
      <c r="L14" s="127">
        <v>0</v>
      </c>
      <c r="M14" s="127">
        <v>0</v>
      </c>
      <c r="N14" s="127">
        <v>0</v>
      </c>
      <c r="O14" s="128">
        <f t="shared" si="2"/>
        <v>0</v>
      </c>
      <c r="P14" s="128">
        <f t="shared" si="3"/>
        <v>0</v>
      </c>
      <c r="Q14" s="128">
        <f t="shared" si="4"/>
        <v>0</v>
      </c>
    </row>
    <row r="15" spans="1:17" ht="15" customHeight="1">
      <c r="A15" s="111">
        <v>8</v>
      </c>
      <c r="B15" s="126"/>
      <c r="C15" s="127">
        <v>0</v>
      </c>
      <c r="D15" s="127">
        <v>0</v>
      </c>
      <c r="E15" s="127">
        <v>0</v>
      </c>
      <c r="F15" s="127">
        <v>0</v>
      </c>
      <c r="G15" s="128">
        <f t="shared" si="0"/>
        <v>0</v>
      </c>
      <c r="H15" s="127">
        <v>0</v>
      </c>
      <c r="I15" s="127">
        <v>0</v>
      </c>
      <c r="J15" s="127">
        <v>0</v>
      </c>
      <c r="K15" s="128">
        <f t="shared" si="1"/>
        <v>0</v>
      </c>
      <c r="L15" s="127">
        <v>0</v>
      </c>
      <c r="M15" s="127">
        <v>0</v>
      </c>
      <c r="N15" s="127">
        <v>0</v>
      </c>
      <c r="O15" s="128">
        <f t="shared" si="2"/>
        <v>0</v>
      </c>
      <c r="P15" s="128">
        <f t="shared" si="3"/>
        <v>0</v>
      </c>
      <c r="Q15" s="128">
        <f t="shared" si="4"/>
        <v>0</v>
      </c>
    </row>
    <row r="16" spans="1:18" ht="15" customHeight="1">
      <c r="A16" s="129" t="s">
        <v>79</v>
      </c>
      <c r="B16" s="129"/>
      <c r="C16" s="130">
        <f>SUM(C8:C15)</f>
        <v>0</v>
      </c>
      <c r="D16" s="130">
        <f>SUM(D8:D15)</f>
        <v>0</v>
      </c>
      <c r="E16" s="130">
        <f>SUM(E8:E15)</f>
        <v>0</v>
      </c>
      <c r="F16" s="130">
        <f>SUM(F8:F15)</f>
        <v>0</v>
      </c>
      <c r="G16" s="131">
        <f t="shared" si="0"/>
        <v>0</v>
      </c>
      <c r="H16" s="130">
        <f>SUM(H8:H15)</f>
        <v>0</v>
      </c>
      <c r="I16" s="130">
        <f>SUM(I8:I15)</f>
        <v>0</v>
      </c>
      <c r="J16" s="130">
        <f>SUM(J8:J15)</f>
        <v>0</v>
      </c>
      <c r="K16" s="131">
        <f t="shared" si="1"/>
        <v>0</v>
      </c>
      <c r="L16" s="130">
        <f>SUM(L8:L15)</f>
        <v>0</v>
      </c>
      <c r="M16" s="130">
        <f>SUM(M8:M15)</f>
        <v>0</v>
      </c>
      <c r="N16" s="130">
        <f>SUM(N8:N15)</f>
        <v>0</v>
      </c>
      <c r="O16" s="131">
        <f t="shared" si="2"/>
        <v>0</v>
      </c>
      <c r="P16" s="131">
        <f t="shared" si="3"/>
        <v>0</v>
      </c>
      <c r="Q16" s="131">
        <f t="shared" si="4"/>
        <v>0</v>
      </c>
      <c r="R16" s="158"/>
    </row>
    <row r="17" spans="1:17" ht="15" customHeight="1">
      <c r="A17" s="372" t="s">
        <v>189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</row>
    <row r="18" spans="1:17" ht="15" customHeight="1">
      <c r="A18" s="132" t="s">
        <v>1</v>
      </c>
      <c r="B18" s="132" t="s">
        <v>5</v>
      </c>
      <c r="C18" s="132" t="s">
        <v>78</v>
      </c>
      <c r="D18" s="132" t="s">
        <v>190</v>
      </c>
      <c r="E18" s="132"/>
      <c r="F18" s="132" t="s">
        <v>191</v>
      </c>
      <c r="G18" s="132" t="s">
        <v>192</v>
      </c>
      <c r="H18" s="132"/>
      <c r="I18" s="132" t="s">
        <v>193</v>
      </c>
      <c r="J18" s="132"/>
      <c r="K18" s="132"/>
      <c r="L18" s="379" t="s">
        <v>194</v>
      </c>
      <c r="M18" s="380"/>
      <c r="N18" s="380"/>
      <c r="O18" s="380"/>
      <c r="P18" s="380"/>
      <c r="Q18" s="381"/>
    </row>
    <row r="19" spans="1:17" ht="15" customHeight="1">
      <c r="A19" s="111">
        <v>1</v>
      </c>
      <c r="B19" s="113" t="s">
        <v>84</v>
      </c>
      <c r="C19" s="126"/>
      <c r="D19" s="370">
        <f>SUM(F19+G19+I19)</f>
        <v>0</v>
      </c>
      <c r="E19" s="371"/>
      <c r="F19" s="114">
        <v>0</v>
      </c>
      <c r="G19" s="367">
        <v>0</v>
      </c>
      <c r="H19" s="369"/>
      <c r="I19" s="367">
        <v>0</v>
      </c>
      <c r="J19" s="368"/>
      <c r="K19" s="369"/>
      <c r="L19" s="382"/>
      <c r="M19" s="383"/>
      <c r="N19" s="383"/>
      <c r="O19" s="383"/>
      <c r="P19" s="383"/>
      <c r="Q19" s="384"/>
    </row>
    <row r="20" spans="1:17" ht="15" customHeight="1">
      <c r="A20" s="111">
        <v>2</v>
      </c>
      <c r="B20" s="113" t="s">
        <v>85</v>
      </c>
      <c r="C20" s="126"/>
      <c r="D20" s="370">
        <f>SUM(F20+G20+I20)</f>
        <v>0</v>
      </c>
      <c r="E20" s="371"/>
      <c r="F20" s="114">
        <v>0</v>
      </c>
      <c r="G20" s="367">
        <v>0</v>
      </c>
      <c r="H20" s="369"/>
      <c r="I20" s="367">
        <v>0</v>
      </c>
      <c r="J20" s="368"/>
      <c r="K20" s="369"/>
      <c r="L20" s="382"/>
      <c r="M20" s="383"/>
      <c r="N20" s="383"/>
      <c r="O20" s="383"/>
      <c r="P20" s="383"/>
      <c r="Q20" s="384"/>
    </row>
    <row r="21" spans="1:17" ht="15" customHeight="1">
      <c r="A21" s="111">
        <v>3</v>
      </c>
      <c r="B21" s="113" t="s">
        <v>86</v>
      </c>
      <c r="C21" s="126"/>
      <c r="D21" s="370">
        <f>SUM(F21+G21+I21)</f>
        <v>0</v>
      </c>
      <c r="E21" s="371"/>
      <c r="F21" s="114">
        <v>0</v>
      </c>
      <c r="G21" s="367">
        <v>0</v>
      </c>
      <c r="H21" s="369"/>
      <c r="I21" s="367">
        <v>0</v>
      </c>
      <c r="J21" s="368"/>
      <c r="K21" s="369"/>
      <c r="L21" s="382"/>
      <c r="M21" s="383"/>
      <c r="N21" s="383"/>
      <c r="O21" s="383"/>
      <c r="P21" s="383"/>
      <c r="Q21" s="384"/>
    </row>
    <row r="22" spans="1:17" ht="15" customHeight="1">
      <c r="A22" s="111">
        <v>4</v>
      </c>
      <c r="B22" s="113" t="s">
        <v>87</v>
      </c>
      <c r="C22" s="126"/>
      <c r="D22" s="370">
        <f>SUM(F22+G22+I22)</f>
        <v>0</v>
      </c>
      <c r="E22" s="371"/>
      <c r="F22" s="114">
        <v>0</v>
      </c>
      <c r="G22" s="367">
        <v>0</v>
      </c>
      <c r="H22" s="369"/>
      <c r="I22" s="367">
        <v>0</v>
      </c>
      <c r="J22" s="368"/>
      <c r="K22" s="369"/>
      <c r="L22" s="382"/>
      <c r="M22" s="383"/>
      <c r="N22" s="383"/>
      <c r="O22" s="383"/>
      <c r="P22" s="383"/>
      <c r="Q22" s="384"/>
    </row>
    <row r="23" spans="1:17" ht="15" customHeight="1">
      <c r="A23" s="111">
        <v>5</v>
      </c>
      <c r="B23" s="113" t="s">
        <v>88</v>
      </c>
      <c r="C23" s="126"/>
      <c r="D23" s="370">
        <f>SUM(F23+G23+I23)</f>
        <v>0</v>
      </c>
      <c r="E23" s="371"/>
      <c r="F23" s="114">
        <v>0</v>
      </c>
      <c r="G23" s="367">
        <v>0</v>
      </c>
      <c r="H23" s="369"/>
      <c r="I23" s="367">
        <v>0</v>
      </c>
      <c r="J23" s="368"/>
      <c r="K23" s="369"/>
      <c r="L23" s="382"/>
      <c r="M23" s="383"/>
      <c r="N23" s="383"/>
      <c r="O23" s="383"/>
      <c r="P23" s="383"/>
      <c r="Q23" s="384"/>
    </row>
    <row r="24" spans="1:17" ht="15" customHeight="1">
      <c r="A24" s="374" t="s">
        <v>195</v>
      </c>
      <c r="B24" s="375"/>
      <c r="C24" s="375"/>
      <c r="D24" s="375"/>
      <c r="E24" s="375"/>
      <c r="F24" s="376"/>
      <c r="G24" s="388">
        <v>0</v>
      </c>
      <c r="H24" s="389"/>
      <c r="I24" s="389"/>
      <c r="J24" s="389"/>
      <c r="K24" s="390"/>
      <c r="L24" s="385"/>
      <c r="M24" s="386"/>
      <c r="N24" s="386"/>
      <c r="O24" s="386"/>
      <c r="P24" s="386"/>
      <c r="Q24" s="387"/>
    </row>
    <row r="25" spans="1:17" ht="14.25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8" s="179" customFormat="1" ht="14.25">
      <c r="A26" s="186"/>
      <c r="B26" s="186" t="s">
        <v>196</v>
      </c>
      <c r="C26" s="186"/>
      <c r="D26" s="186"/>
      <c r="E26" s="186"/>
      <c r="F26" s="186"/>
      <c r="G26" s="186"/>
      <c r="H26" s="186"/>
      <c r="I26" s="186"/>
      <c r="J26" s="186" t="s">
        <v>278</v>
      </c>
      <c r="K26" s="186"/>
      <c r="L26" s="186"/>
      <c r="M26" s="186"/>
      <c r="N26" s="186"/>
      <c r="O26" s="186"/>
      <c r="P26" s="186"/>
      <c r="Q26" s="186"/>
      <c r="R26" s="180"/>
    </row>
  </sheetData>
  <sheetProtection password="EF5C" sheet="1"/>
  <mergeCells count="39">
    <mergeCell ref="G4:K4"/>
    <mergeCell ref="I22:K22"/>
    <mergeCell ref="C4:C6"/>
    <mergeCell ref="H5:H6"/>
    <mergeCell ref="F5:F6"/>
    <mergeCell ref="A24:F24"/>
    <mergeCell ref="G24:K24"/>
    <mergeCell ref="A17:Q17"/>
    <mergeCell ref="I5:J5"/>
    <mergeCell ref="P5:P6"/>
    <mergeCell ref="A4:A6"/>
    <mergeCell ref="N5:N6"/>
    <mergeCell ref="M5:M6"/>
    <mergeCell ref="O5:O6"/>
    <mergeCell ref="L18:Q24"/>
    <mergeCell ref="D22:E22"/>
    <mergeCell ref="D23:E23"/>
    <mergeCell ref="G23:H23"/>
    <mergeCell ref="I21:K21"/>
    <mergeCell ref="I23:K23"/>
    <mergeCell ref="G22:H22"/>
    <mergeCell ref="A2:Q2"/>
    <mergeCell ref="L5:L6"/>
    <mergeCell ref="E4:F4"/>
    <mergeCell ref="E5:E6"/>
    <mergeCell ref="D4:D6"/>
    <mergeCell ref="B4:B6"/>
    <mergeCell ref="G5:G6"/>
    <mergeCell ref="K5:K6"/>
    <mergeCell ref="L4:Q4"/>
    <mergeCell ref="Q5:Q6"/>
    <mergeCell ref="I19:K19"/>
    <mergeCell ref="D20:E20"/>
    <mergeCell ref="D21:E21"/>
    <mergeCell ref="G19:H19"/>
    <mergeCell ref="G20:H20"/>
    <mergeCell ref="G21:H21"/>
    <mergeCell ref="I20:K20"/>
    <mergeCell ref="D19:E1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6">
      <selection activeCell="J22" sqref="J22"/>
    </sheetView>
  </sheetViews>
  <sheetFormatPr defaultColWidth="9.00390625" defaultRowHeight="14.25"/>
  <cols>
    <col min="1" max="1" width="8.25390625" style="0" customWidth="1"/>
    <col min="2" max="2" width="2.75390625" style="0" hidden="1" customWidth="1"/>
    <col min="6" max="6" width="17.875" style="0" customWidth="1"/>
    <col min="10" max="10" width="30.25390625" style="155" customWidth="1"/>
  </cols>
  <sheetData>
    <row r="1" spans="1:9" ht="15">
      <c r="A1" s="428" t="s">
        <v>595</v>
      </c>
      <c r="B1" s="428"/>
      <c r="C1" s="428"/>
      <c r="D1" s="428"/>
      <c r="E1" s="428"/>
      <c r="F1" s="428"/>
      <c r="G1" s="428"/>
      <c r="H1" s="429"/>
      <c r="I1" s="429"/>
    </row>
    <row r="2" spans="1:9" ht="14.25">
      <c r="A2" s="430" t="s">
        <v>728</v>
      </c>
      <c r="B2" s="430"/>
      <c r="C2" s="430"/>
      <c r="D2" s="430"/>
      <c r="E2" s="430"/>
      <c r="F2" s="430"/>
      <c r="G2" s="430"/>
      <c r="H2" s="430"/>
      <c r="I2" s="430"/>
    </row>
    <row r="3" spans="1:9" ht="14.25">
      <c r="A3" s="430"/>
      <c r="B3" s="430"/>
      <c r="C3" s="430"/>
      <c r="D3" s="430"/>
      <c r="E3" s="430"/>
      <c r="F3" s="430"/>
      <c r="G3" s="430"/>
      <c r="H3" s="430"/>
      <c r="I3" s="430"/>
    </row>
    <row r="4" spans="1:10" s="179" customFormat="1" ht="14.25">
      <c r="A4" s="424" t="s">
        <v>722</v>
      </c>
      <c r="B4" s="425"/>
      <c r="C4" s="425"/>
      <c r="D4" s="425"/>
      <c r="E4" s="425"/>
      <c r="F4" s="425"/>
      <c r="G4" s="425"/>
      <c r="H4" s="425"/>
      <c r="I4" s="425"/>
      <c r="J4" s="180"/>
    </row>
    <row r="5" spans="1:9" ht="14.25">
      <c r="A5" s="426" t="s">
        <v>368</v>
      </c>
      <c r="B5" s="426"/>
      <c r="C5" s="426"/>
      <c r="D5" s="426"/>
      <c r="E5" s="426"/>
      <c r="F5" s="426"/>
      <c r="G5" s="426"/>
      <c r="H5" s="426"/>
      <c r="I5" s="426"/>
    </row>
    <row r="6" spans="1:9" ht="14.25">
      <c r="A6" s="427" t="s">
        <v>596</v>
      </c>
      <c r="B6" s="427"/>
      <c r="C6" s="427" t="s">
        <v>597</v>
      </c>
      <c r="D6" s="427"/>
      <c r="E6" s="427"/>
      <c r="F6" s="427"/>
      <c r="G6" s="403" t="s">
        <v>598</v>
      </c>
      <c r="H6" s="427"/>
      <c r="I6" s="404"/>
    </row>
    <row r="7" spans="1:9" ht="14.25" customHeight="1">
      <c r="A7" s="411">
        <v>1</v>
      </c>
      <c r="B7" s="412"/>
      <c r="C7" s="415" t="s">
        <v>599</v>
      </c>
      <c r="D7" s="416"/>
      <c r="E7" s="416"/>
      <c r="F7" s="412"/>
      <c r="G7" s="418">
        <f>SUM(G9:G24)</f>
        <v>0</v>
      </c>
      <c r="H7" s="419"/>
      <c r="I7" s="420"/>
    </row>
    <row r="8" spans="1:9" ht="10.5" customHeight="1">
      <c r="A8" s="413"/>
      <c r="B8" s="414"/>
      <c r="C8" s="413"/>
      <c r="D8" s="417"/>
      <c r="E8" s="417"/>
      <c r="F8" s="414"/>
      <c r="G8" s="421"/>
      <c r="H8" s="422"/>
      <c r="I8" s="423"/>
    </row>
    <row r="9" spans="1:10" ht="19.5" customHeight="1">
      <c r="A9" s="403">
        <v>2</v>
      </c>
      <c r="B9" s="404"/>
      <c r="C9" s="405" t="s">
        <v>600</v>
      </c>
      <c r="D9" s="406"/>
      <c r="E9" s="406"/>
      <c r="F9" s="407"/>
      <c r="G9" s="398">
        <v>0</v>
      </c>
      <c r="H9" s="399"/>
      <c r="I9" s="400"/>
      <c r="J9" s="158"/>
    </row>
    <row r="10" spans="1:10" ht="19.5" customHeight="1">
      <c r="A10" s="403">
        <v>3</v>
      </c>
      <c r="B10" s="404"/>
      <c r="C10" s="405" t="s">
        <v>601</v>
      </c>
      <c r="D10" s="406"/>
      <c r="E10" s="406"/>
      <c r="F10" s="407"/>
      <c r="G10" s="398">
        <v>0</v>
      </c>
      <c r="H10" s="399"/>
      <c r="I10" s="400"/>
      <c r="J10" s="158"/>
    </row>
    <row r="11" spans="1:9" ht="19.5" customHeight="1">
      <c r="A11" s="403">
        <v>4</v>
      </c>
      <c r="B11" s="404"/>
      <c r="C11" s="405" t="s">
        <v>602</v>
      </c>
      <c r="D11" s="406"/>
      <c r="E11" s="406"/>
      <c r="F11" s="407"/>
      <c r="G11" s="398">
        <v>0</v>
      </c>
      <c r="H11" s="399"/>
      <c r="I11" s="400"/>
    </row>
    <row r="12" spans="1:9" ht="19.5" customHeight="1">
      <c r="A12" s="403">
        <v>5</v>
      </c>
      <c r="B12" s="404"/>
      <c r="C12" s="405" t="s">
        <v>603</v>
      </c>
      <c r="D12" s="406"/>
      <c r="E12" s="406"/>
      <c r="F12" s="407"/>
      <c r="G12" s="398">
        <v>0</v>
      </c>
      <c r="H12" s="399"/>
      <c r="I12" s="400"/>
    </row>
    <row r="13" spans="1:9" ht="19.5" customHeight="1">
      <c r="A13" s="403">
        <v>6</v>
      </c>
      <c r="B13" s="404"/>
      <c r="C13" s="405" t="s">
        <v>604</v>
      </c>
      <c r="D13" s="406"/>
      <c r="E13" s="406"/>
      <c r="F13" s="407"/>
      <c r="G13" s="398">
        <v>0</v>
      </c>
      <c r="H13" s="399"/>
      <c r="I13" s="400"/>
    </row>
    <row r="14" spans="1:9" ht="19.5" customHeight="1">
      <c r="A14" s="403">
        <v>7</v>
      </c>
      <c r="B14" s="404"/>
      <c r="C14" s="405" t="s">
        <v>605</v>
      </c>
      <c r="D14" s="406"/>
      <c r="E14" s="406"/>
      <c r="F14" s="407"/>
      <c r="G14" s="398">
        <v>0</v>
      </c>
      <c r="H14" s="399"/>
      <c r="I14" s="400"/>
    </row>
    <row r="15" spans="1:9" ht="19.5" customHeight="1">
      <c r="A15" s="403">
        <v>8</v>
      </c>
      <c r="B15" s="404"/>
      <c r="C15" s="405" t="s">
        <v>369</v>
      </c>
      <c r="D15" s="406"/>
      <c r="E15" s="406"/>
      <c r="F15" s="407"/>
      <c r="G15" s="398">
        <v>0</v>
      </c>
      <c r="H15" s="399"/>
      <c r="I15" s="400"/>
    </row>
    <row r="16" spans="1:9" ht="19.5" customHeight="1">
      <c r="A16" s="403">
        <v>9</v>
      </c>
      <c r="B16" s="404"/>
      <c r="C16" s="405" t="s">
        <v>370</v>
      </c>
      <c r="D16" s="406"/>
      <c r="E16" s="406"/>
      <c r="F16" s="407"/>
      <c r="G16" s="398">
        <v>0</v>
      </c>
      <c r="H16" s="399"/>
      <c r="I16" s="400"/>
    </row>
    <row r="17" spans="1:9" ht="21.75" customHeight="1">
      <c r="A17" s="403">
        <v>10</v>
      </c>
      <c r="B17" s="404"/>
      <c r="C17" s="405" t="s">
        <v>371</v>
      </c>
      <c r="D17" s="406"/>
      <c r="E17" s="406"/>
      <c r="F17" s="407"/>
      <c r="G17" s="398">
        <v>0</v>
      </c>
      <c r="H17" s="399"/>
      <c r="I17" s="400"/>
    </row>
    <row r="18" spans="1:9" ht="27.75" customHeight="1">
      <c r="A18" s="403">
        <v>11</v>
      </c>
      <c r="B18" s="404"/>
      <c r="C18" s="405" t="s">
        <v>372</v>
      </c>
      <c r="D18" s="406"/>
      <c r="E18" s="406"/>
      <c r="F18" s="407"/>
      <c r="G18" s="398">
        <v>0</v>
      </c>
      <c r="H18" s="399"/>
      <c r="I18" s="400"/>
    </row>
    <row r="19" spans="1:9" ht="27" customHeight="1">
      <c r="A19" s="403">
        <v>12</v>
      </c>
      <c r="B19" s="404"/>
      <c r="C19" s="405" t="s">
        <v>373</v>
      </c>
      <c r="D19" s="406"/>
      <c r="E19" s="406"/>
      <c r="F19" s="407"/>
      <c r="G19" s="398">
        <v>0</v>
      </c>
      <c r="H19" s="399"/>
      <c r="I19" s="400"/>
    </row>
    <row r="20" spans="1:9" ht="27" customHeight="1">
      <c r="A20" s="403">
        <v>13</v>
      </c>
      <c r="B20" s="404"/>
      <c r="C20" s="405" t="s">
        <v>374</v>
      </c>
      <c r="D20" s="406"/>
      <c r="E20" s="406"/>
      <c r="F20" s="407"/>
      <c r="G20" s="398">
        <v>0</v>
      </c>
      <c r="H20" s="399"/>
      <c r="I20" s="400"/>
    </row>
    <row r="21" spans="1:9" ht="19.5" customHeight="1">
      <c r="A21" s="403">
        <v>14</v>
      </c>
      <c r="B21" s="404"/>
      <c r="C21" s="408" t="s">
        <v>606</v>
      </c>
      <c r="D21" s="409"/>
      <c r="E21" s="409"/>
      <c r="F21" s="410"/>
      <c r="G21" s="398">
        <v>0</v>
      </c>
      <c r="H21" s="399"/>
      <c r="I21" s="400"/>
    </row>
    <row r="22" spans="1:9" ht="19.5" customHeight="1">
      <c r="A22" s="33">
        <v>15</v>
      </c>
      <c r="B22" s="33"/>
      <c r="C22" s="397" t="s">
        <v>607</v>
      </c>
      <c r="D22" s="397"/>
      <c r="E22" s="397"/>
      <c r="F22" s="397"/>
      <c r="G22" s="398">
        <v>0</v>
      </c>
      <c r="H22" s="399"/>
      <c r="I22" s="400"/>
    </row>
    <row r="23" spans="1:9" ht="19.5" customHeight="1">
      <c r="A23" s="33">
        <v>16</v>
      </c>
      <c r="B23" s="33"/>
      <c r="C23" s="397" t="s">
        <v>725</v>
      </c>
      <c r="D23" s="397"/>
      <c r="E23" s="397"/>
      <c r="F23" s="397"/>
      <c r="G23" s="398">
        <v>0</v>
      </c>
      <c r="H23" s="399"/>
      <c r="I23" s="400"/>
    </row>
    <row r="24" spans="1:9" ht="19.5" customHeight="1">
      <c r="A24" s="33">
        <v>17</v>
      </c>
      <c r="B24" s="33"/>
      <c r="C24" s="397" t="s">
        <v>726</v>
      </c>
      <c r="D24" s="397"/>
      <c r="E24" s="397"/>
      <c r="F24" s="397"/>
      <c r="G24" s="398">
        <v>0</v>
      </c>
      <c r="H24" s="399"/>
      <c r="I24" s="400"/>
    </row>
    <row r="25" spans="1:9" ht="19.5" customHeight="1">
      <c r="A25" s="33">
        <v>18</v>
      </c>
      <c r="B25" s="33"/>
      <c r="C25" s="397" t="s">
        <v>727</v>
      </c>
      <c r="D25" s="397"/>
      <c r="E25" s="397"/>
      <c r="F25" s="397"/>
      <c r="G25" s="398">
        <v>0</v>
      </c>
      <c r="H25" s="399"/>
      <c r="I25" s="400"/>
    </row>
    <row r="26" spans="1:10" s="179" customFormat="1" ht="21.75" customHeight="1">
      <c r="A26" s="192"/>
      <c r="B26" s="401" t="s">
        <v>608</v>
      </c>
      <c r="C26" s="401"/>
      <c r="D26" s="401"/>
      <c r="E26" s="401"/>
      <c r="F26" s="401"/>
      <c r="G26" s="401"/>
      <c r="H26" s="401"/>
      <c r="I26" s="193"/>
      <c r="J26" s="180"/>
    </row>
    <row r="27" spans="1:9" ht="14.25">
      <c r="A27" s="34"/>
      <c r="B27" s="402"/>
      <c r="C27" s="402"/>
      <c r="D27" s="36"/>
      <c r="E27" s="36"/>
      <c r="F27" s="402"/>
      <c r="G27" s="402"/>
      <c r="H27" s="402"/>
      <c r="I27" s="35"/>
    </row>
    <row r="28" spans="1:9" ht="14.25">
      <c r="A28" s="34"/>
      <c r="B28" s="393"/>
      <c r="C28" s="393"/>
      <c r="D28" s="37"/>
      <c r="E28" s="37"/>
      <c r="F28" s="393"/>
      <c r="G28" s="393"/>
      <c r="H28" s="393"/>
      <c r="I28" s="35"/>
    </row>
    <row r="29" spans="1:9" ht="14.25">
      <c r="A29" s="394"/>
      <c r="B29" s="394"/>
      <c r="C29" s="395"/>
      <c r="D29" s="395"/>
      <c r="E29" s="395"/>
      <c r="F29" s="395"/>
      <c r="G29" s="396"/>
      <c r="H29" s="396"/>
      <c r="I29" s="396"/>
    </row>
    <row r="30" spans="1:9" ht="14.25">
      <c r="A30" s="7"/>
      <c r="B30" s="7"/>
      <c r="C30" s="7"/>
      <c r="D30" s="7"/>
      <c r="E30" s="7"/>
      <c r="F30" s="7"/>
      <c r="G30" s="7"/>
      <c r="H30" s="7"/>
      <c r="I30" s="7"/>
    </row>
  </sheetData>
  <sheetProtection password="EF5C" sheet="1"/>
  <mergeCells count="67">
    <mergeCell ref="C25:F25"/>
    <mergeCell ref="G25:I25"/>
    <mergeCell ref="C23:F23"/>
    <mergeCell ref="G23:I23"/>
    <mergeCell ref="C24:F24"/>
    <mergeCell ref="G24:I24"/>
    <mergeCell ref="A4:I4"/>
    <mergeCell ref="A5:I5"/>
    <mergeCell ref="A6:B6"/>
    <mergeCell ref="C6:F6"/>
    <mergeCell ref="G6:I6"/>
    <mergeCell ref="A1:G1"/>
    <mergeCell ref="H1:I1"/>
    <mergeCell ref="A2:I2"/>
    <mergeCell ref="A3:I3"/>
    <mergeCell ref="A7:B8"/>
    <mergeCell ref="C7:F8"/>
    <mergeCell ref="G7:I8"/>
    <mergeCell ref="A9:B9"/>
    <mergeCell ref="C9:F9"/>
    <mergeCell ref="G9:I9"/>
    <mergeCell ref="A10:B10"/>
    <mergeCell ref="C10:F10"/>
    <mergeCell ref="G10:I10"/>
    <mergeCell ref="A11:B11"/>
    <mergeCell ref="C11:F11"/>
    <mergeCell ref="G11:I11"/>
    <mergeCell ref="A12:B12"/>
    <mergeCell ref="C12:F12"/>
    <mergeCell ref="G12:I12"/>
    <mergeCell ref="A13:B13"/>
    <mergeCell ref="C13:F13"/>
    <mergeCell ref="G13:I13"/>
    <mergeCell ref="A14:B14"/>
    <mergeCell ref="C14:F14"/>
    <mergeCell ref="G14:I14"/>
    <mergeCell ref="A15:B15"/>
    <mergeCell ref="C15:F15"/>
    <mergeCell ref="G15:I15"/>
    <mergeCell ref="A16:B16"/>
    <mergeCell ref="C16:F16"/>
    <mergeCell ref="G16:I16"/>
    <mergeCell ref="A17:B17"/>
    <mergeCell ref="C17:F17"/>
    <mergeCell ref="G17:I17"/>
    <mergeCell ref="A18:B18"/>
    <mergeCell ref="C18:F18"/>
    <mergeCell ref="G18:I18"/>
    <mergeCell ref="A19:B19"/>
    <mergeCell ref="C19:F19"/>
    <mergeCell ref="G19:I19"/>
    <mergeCell ref="A20:B20"/>
    <mergeCell ref="C20:F20"/>
    <mergeCell ref="G20:I20"/>
    <mergeCell ref="A21:B21"/>
    <mergeCell ref="C21:F21"/>
    <mergeCell ref="G21:I21"/>
    <mergeCell ref="B28:C28"/>
    <mergeCell ref="F28:H28"/>
    <mergeCell ref="A29:B29"/>
    <mergeCell ref="C29:F29"/>
    <mergeCell ref="G29:I29"/>
    <mergeCell ref="C22:F22"/>
    <mergeCell ref="G22:I22"/>
    <mergeCell ref="B26:H26"/>
    <mergeCell ref="B27:C27"/>
    <mergeCell ref="F27:H2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22" activeCellId="1" sqref="A5:IV5 A22:IV22"/>
    </sheetView>
  </sheetViews>
  <sheetFormatPr defaultColWidth="9.00390625" defaultRowHeight="14.25"/>
  <cols>
    <col min="1" max="1" width="5.75390625" style="141" customWidth="1"/>
    <col min="2" max="2" width="90.875" style="141" customWidth="1"/>
    <col min="3" max="3" width="19.125" style="141" customWidth="1"/>
    <col min="4" max="4" width="28.375" style="166" customWidth="1"/>
    <col min="5" max="16384" width="9.00390625" style="141" customWidth="1"/>
  </cols>
  <sheetData>
    <row r="1" ht="14.25">
      <c r="B1" s="141" t="s">
        <v>692</v>
      </c>
    </row>
    <row r="3" spans="1:3" ht="14.25">
      <c r="A3" s="431" t="s">
        <v>693</v>
      </c>
      <c r="B3" s="431"/>
      <c r="C3" s="431"/>
    </row>
    <row r="4" ht="14.25">
      <c r="B4" s="6" t="s">
        <v>694</v>
      </c>
    </row>
    <row r="5" spans="2:4" s="194" customFormat="1" ht="14.25">
      <c r="B5" s="357" t="s">
        <v>266</v>
      </c>
      <c r="C5" s="357"/>
      <c r="D5" s="195"/>
    </row>
    <row r="6" spans="1:4" ht="19.5" customHeight="1">
      <c r="A6" s="3" t="s">
        <v>1</v>
      </c>
      <c r="B6" s="3" t="s">
        <v>94</v>
      </c>
      <c r="C6" s="3" t="s">
        <v>695</v>
      </c>
      <c r="D6" s="158"/>
    </row>
    <row r="7" spans="1:4" ht="18" customHeight="1">
      <c r="A7" s="3">
        <v>1</v>
      </c>
      <c r="B7" s="38" t="s">
        <v>696</v>
      </c>
      <c r="C7" s="79">
        <v>0</v>
      </c>
      <c r="D7" s="158"/>
    </row>
    <row r="8" spans="1:4" ht="18" customHeight="1">
      <c r="A8" s="3">
        <v>2</v>
      </c>
      <c r="B8" s="142" t="s">
        <v>697</v>
      </c>
      <c r="C8" s="79">
        <v>0</v>
      </c>
      <c r="D8" s="158"/>
    </row>
    <row r="9" spans="1:3" ht="18" customHeight="1">
      <c r="A9" s="3">
        <v>3</v>
      </c>
      <c r="B9" s="143" t="s">
        <v>698</v>
      </c>
      <c r="C9" s="79">
        <v>0</v>
      </c>
    </row>
    <row r="10" spans="1:3" ht="36" customHeight="1">
      <c r="A10" s="3">
        <v>4</v>
      </c>
      <c r="B10" s="144" t="s">
        <v>712</v>
      </c>
      <c r="C10" s="136">
        <f>IF(C8&gt;=C9,C9,C8)</f>
        <v>0</v>
      </c>
    </row>
    <row r="11" spans="1:3" ht="18" customHeight="1">
      <c r="A11" s="3">
        <v>5</v>
      </c>
      <c r="B11" s="144" t="s">
        <v>699</v>
      </c>
      <c r="C11" s="136">
        <f>C9-C10</f>
        <v>0</v>
      </c>
    </row>
    <row r="12" spans="1:4" ht="18" customHeight="1">
      <c r="A12" s="3">
        <v>6</v>
      </c>
      <c r="B12" s="143" t="s">
        <v>700</v>
      </c>
      <c r="C12" s="79">
        <v>0</v>
      </c>
      <c r="D12" s="158">
        <f>IF(AND(C12&lt;&gt;'3纳税调整明细表'!E27,C12&lt;&gt;0),"第6行＝附表三第22行第2列，或者为0","")</f>
      </c>
    </row>
    <row r="13" spans="1:4" ht="18" customHeight="1">
      <c r="A13" s="3">
        <v>7</v>
      </c>
      <c r="B13" s="143" t="s">
        <v>701</v>
      </c>
      <c r="C13" s="133">
        <v>0.025</v>
      </c>
      <c r="D13" s="158"/>
    </row>
    <row r="14" spans="1:4" ht="18" customHeight="1">
      <c r="A14" s="3">
        <v>8</v>
      </c>
      <c r="B14" s="145" t="s">
        <v>702</v>
      </c>
      <c r="C14" s="136">
        <f>C12*C13</f>
        <v>0</v>
      </c>
      <c r="D14" s="158"/>
    </row>
    <row r="15" spans="1:4" ht="18" customHeight="1">
      <c r="A15" s="3">
        <v>9</v>
      </c>
      <c r="B15" s="145" t="s">
        <v>703</v>
      </c>
      <c r="C15" s="136">
        <f>IF(C11&gt;=C14,C14,C11)</f>
        <v>0</v>
      </c>
      <c r="D15" s="158"/>
    </row>
    <row r="16" spans="1:3" ht="18" customHeight="1">
      <c r="A16" s="3">
        <v>10</v>
      </c>
      <c r="B16" s="145" t="s">
        <v>704</v>
      </c>
      <c r="C16" s="136">
        <f>IF(C11&gt;=C15,C11-C15,0)</f>
        <v>0</v>
      </c>
    </row>
    <row r="17" spans="1:3" ht="18" customHeight="1">
      <c r="A17" s="3">
        <v>11</v>
      </c>
      <c r="B17" s="143" t="s">
        <v>135</v>
      </c>
      <c r="C17" s="146">
        <v>0</v>
      </c>
    </row>
    <row r="18" spans="1:3" ht="18" customHeight="1">
      <c r="A18" s="3">
        <v>12</v>
      </c>
      <c r="B18" s="143" t="s">
        <v>705</v>
      </c>
      <c r="C18" s="136">
        <f>IF(C14-C15&gt;=C17,C17,C14-C15)</f>
        <v>0</v>
      </c>
    </row>
    <row r="19" spans="1:4" ht="18" customHeight="1">
      <c r="A19" s="3">
        <v>13</v>
      </c>
      <c r="B19" s="143" t="s">
        <v>706</v>
      </c>
      <c r="C19" s="136">
        <f>C7-C15-C18</f>
        <v>0</v>
      </c>
      <c r="D19" s="158"/>
    </row>
    <row r="20" spans="1:3" ht="18" customHeight="1">
      <c r="A20" s="3">
        <v>14</v>
      </c>
      <c r="B20" s="145" t="s">
        <v>707</v>
      </c>
      <c r="C20" s="136">
        <f>C16+C17-C18</f>
        <v>0</v>
      </c>
    </row>
    <row r="21" spans="1:3" ht="18" customHeight="1">
      <c r="A21" s="147">
        <v>15</v>
      </c>
      <c r="B21" s="148" t="s">
        <v>708</v>
      </c>
      <c r="C21" s="149">
        <f>C8-C10</f>
        <v>0</v>
      </c>
    </row>
    <row r="22" spans="2:4" s="194" customFormat="1" ht="14.25">
      <c r="B22" s="194" t="s">
        <v>137</v>
      </c>
      <c r="D22" s="195"/>
    </row>
    <row r="25" ht="14.25">
      <c r="B25" s="152"/>
    </row>
    <row r="26" ht="15.75">
      <c r="B26" s="153"/>
    </row>
    <row r="27" ht="15.75">
      <c r="B27" s="153"/>
    </row>
    <row r="28" ht="15.75">
      <c r="B28" s="153"/>
    </row>
    <row r="29" ht="14.25">
      <c r="B29" s="152"/>
    </row>
    <row r="33" spans="2:4" ht="14.25">
      <c r="B33" s="40"/>
      <c r="C33" s="40"/>
      <c r="D33" s="167"/>
    </row>
    <row r="34" spans="2:5" ht="14.25">
      <c r="B34" s="40"/>
      <c r="C34" s="40"/>
      <c r="D34" s="167"/>
      <c r="E34" s="40"/>
    </row>
    <row r="35" spans="2:17" ht="14.25">
      <c r="B35" s="40"/>
      <c r="C35" s="40"/>
      <c r="D35" s="16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</sheetData>
  <sheetProtection password="EF5C" sheet="1"/>
  <mergeCells count="2">
    <mergeCell ref="A3:C3"/>
    <mergeCell ref="B5:C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J1" sqref="J1"/>
    </sheetView>
  </sheetViews>
  <sheetFormatPr defaultColWidth="9.00390625" defaultRowHeight="15" customHeight="1"/>
  <cols>
    <col min="1" max="1" width="4.375" style="12" customWidth="1"/>
    <col min="2" max="2" width="4.50390625" style="12" customWidth="1"/>
    <col min="3" max="3" width="5.375" style="12" customWidth="1"/>
    <col min="4" max="5" width="4.25390625" style="12" customWidth="1"/>
    <col min="6" max="6" width="26.125" style="12" customWidth="1"/>
    <col min="7" max="7" width="7.75390625" style="12" customWidth="1"/>
    <col min="8" max="8" width="6.75390625" style="12" customWidth="1"/>
    <col min="9" max="9" width="8.75390625" style="12" customWidth="1"/>
    <col min="10" max="10" width="40.875" style="154" customWidth="1"/>
    <col min="11" max="16384" width="9.00390625" style="12" customWidth="1"/>
  </cols>
  <sheetData>
    <row r="1" spans="1:11" ht="17.25" customHeight="1">
      <c r="A1" s="243" t="s">
        <v>233</v>
      </c>
      <c r="B1" s="243"/>
      <c r="C1" s="243"/>
      <c r="D1" s="243"/>
      <c r="E1" s="243"/>
      <c r="F1" s="243"/>
      <c r="G1" s="243"/>
      <c r="H1" s="243"/>
      <c r="I1" s="243"/>
      <c r="J1" s="156" t="s">
        <v>730</v>
      </c>
      <c r="K1" s="151" t="s">
        <v>711</v>
      </c>
    </row>
    <row r="2" spans="1:9" ht="10.5" customHeight="1">
      <c r="A2" s="249" t="s">
        <v>717</v>
      </c>
      <c r="B2" s="249"/>
      <c r="C2" s="249"/>
      <c r="D2" s="249"/>
      <c r="E2" s="249"/>
      <c r="F2" s="249"/>
      <c r="G2" s="249"/>
      <c r="H2" s="249"/>
      <c r="I2" s="249"/>
    </row>
    <row r="3" spans="1:9" ht="15" customHeight="1">
      <c r="A3" s="254" t="s">
        <v>715</v>
      </c>
      <c r="B3" s="254"/>
      <c r="C3" s="254"/>
      <c r="D3" s="254"/>
      <c r="E3" s="254"/>
      <c r="F3" s="254"/>
      <c r="G3" s="254"/>
      <c r="H3" s="254"/>
      <c r="I3" s="254"/>
    </row>
    <row r="4" spans="1:9" ht="15" customHeight="1">
      <c r="A4" s="250" t="s">
        <v>714</v>
      </c>
      <c r="B4" s="250"/>
      <c r="C4" s="250"/>
      <c r="D4" s="250"/>
      <c r="E4" s="250"/>
      <c r="F4" s="250"/>
      <c r="G4" s="250"/>
      <c r="H4" s="250"/>
      <c r="I4" s="250"/>
    </row>
    <row r="5" spans="1:9" ht="15" customHeight="1">
      <c r="A5" s="255" t="s">
        <v>716</v>
      </c>
      <c r="B5" s="255"/>
      <c r="C5" s="255"/>
      <c r="D5" s="255"/>
      <c r="E5" s="255"/>
      <c r="F5" s="255"/>
      <c r="G5" s="219" t="s">
        <v>375</v>
      </c>
      <c r="H5" s="219"/>
      <c r="I5" s="219"/>
    </row>
    <row r="6" spans="1:9" ht="15" customHeight="1">
      <c r="A6" s="13" t="s">
        <v>197</v>
      </c>
      <c r="B6" s="13" t="s">
        <v>198</v>
      </c>
      <c r="C6" s="245" t="s">
        <v>199</v>
      </c>
      <c r="D6" s="246"/>
      <c r="E6" s="246"/>
      <c r="F6" s="247"/>
      <c r="G6" s="251" t="s">
        <v>200</v>
      </c>
      <c r="H6" s="252"/>
      <c r="I6" s="253"/>
    </row>
    <row r="7" spans="1:10" ht="15" customHeight="1">
      <c r="A7" s="210" t="s">
        <v>227</v>
      </c>
      <c r="B7" s="13">
        <v>1</v>
      </c>
      <c r="C7" s="271" t="s">
        <v>234</v>
      </c>
      <c r="D7" s="272"/>
      <c r="E7" s="272"/>
      <c r="F7" s="273"/>
      <c r="G7" s="262">
        <f>'1（1）收入明细表'!C6</f>
        <v>0</v>
      </c>
      <c r="H7" s="263"/>
      <c r="I7" s="264"/>
      <c r="J7" s="155"/>
    </row>
    <row r="8" spans="1:10" ht="15" customHeight="1">
      <c r="A8" s="211"/>
      <c r="B8" s="13">
        <v>2</v>
      </c>
      <c r="C8" s="271" t="s">
        <v>243</v>
      </c>
      <c r="D8" s="272"/>
      <c r="E8" s="272"/>
      <c r="F8" s="273"/>
      <c r="G8" s="262">
        <f>'2（1）成本费用明细表'!C6+'2（1）成本费用明细表'!C11</f>
        <v>0</v>
      </c>
      <c r="H8" s="263"/>
      <c r="I8" s="264"/>
      <c r="J8" s="155"/>
    </row>
    <row r="9" spans="1:9" ht="15" customHeight="1">
      <c r="A9" s="211"/>
      <c r="B9" s="13">
        <v>3</v>
      </c>
      <c r="C9" s="237" t="s">
        <v>201</v>
      </c>
      <c r="D9" s="238"/>
      <c r="E9" s="238"/>
      <c r="F9" s="239"/>
      <c r="G9" s="256">
        <v>0</v>
      </c>
      <c r="H9" s="257"/>
      <c r="I9" s="258"/>
    </row>
    <row r="10" spans="1:9" ht="15" customHeight="1">
      <c r="A10" s="211"/>
      <c r="B10" s="13">
        <v>4</v>
      </c>
      <c r="C10" s="265" t="s">
        <v>244</v>
      </c>
      <c r="D10" s="266"/>
      <c r="E10" s="266"/>
      <c r="F10" s="267"/>
      <c r="G10" s="268">
        <f>'2（1）成本费用明细表'!C30</f>
        <v>0</v>
      </c>
      <c r="H10" s="269"/>
      <c r="I10" s="270"/>
    </row>
    <row r="11" spans="1:9" ht="15" customHeight="1">
      <c r="A11" s="211"/>
      <c r="B11" s="13">
        <v>5</v>
      </c>
      <c r="C11" s="259" t="s">
        <v>245</v>
      </c>
      <c r="D11" s="260"/>
      <c r="E11" s="260"/>
      <c r="F11" s="261"/>
      <c r="G11" s="268">
        <f>'2（1）成本费用明细表'!C31</f>
        <v>0</v>
      </c>
      <c r="H11" s="269"/>
      <c r="I11" s="270"/>
    </row>
    <row r="12" spans="1:9" ht="15" customHeight="1">
      <c r="A12" s="211"/>
      <c r="B12" s="13">
        <v>6</v>
      </c>
      <c r="C12" s="265" t="s">
        <v>246</v>
      </c>
      <c r="D12" s="266"/>
      <c r="E12" s="266"/>
      <c r="F12" s="267"/>
      <c r="G12" s="268">
        <f>'2（1）成本费用明细表'!C32</f>
        <v>0</v>
      </c>
      <c r="H12" s="269"/>
      <c r="I12" s="270"/>
    </row>
    <row r="13" spans="1:9" ht="15" customHeight="1">
      <c r="A13" s="211"/>
      <c r="B13" s="13">
        <v>7</v>
      </c>
      <c r="C13" s="237" t="s">
        <v>202</v>
      </c>
      <c r="D13" s="238"/>
      <c r="E13" s="238"/>
      <c r="F13" s="239"/>
      <c r="G13" s="256">
        <v>0</v>
      </c>
      <c r="H13" s="257"/>
      <c r="I13" s="258"/>
    </row>
    <row r="14" spans="1:9" ht="15" customHeight="1">
      <c r="A14" s="211"/>
      <c r="B14" s="13">
        <v>8</v>
      </c>
      <c r="C14" s="234" t="s">
        <v>231</v>
      </c>
      <c r="D14" s="235"/>
      <c r="E14" s="235"/>
      <c r="F14" s="236"/>
      <c r="G14" s="256">
        <v>0</v>
      </c>
      <c r="H14" s="257"/>
      <c r="I14" s="258"/>
    </row>
    <row r="15" spans="1:9" ht="15" customHeight="1">
      <c r="A15" s="211"/>
      <c r="B15" s="13">
        <v>9</v>
      </c>
      <c r="C15" s="237" t="s">
        <v>232</v>
      </c>
      <c r="D15" s="238"/>
      <c r="E15" s="238"/>
      <c r="F15" s="239"/>
      <c r="G15" s="256">
        <v>0</v>
      </c>
      <c r="H15" s="257"/>
      <c r="I15" s="258"/>
    </row>
    <row r="16" spans="1:10" ht="15" customHeight="1">
      <c r="A16" s="211"/>
      <c r="B16" s="13">
        <v>10</v>
      </c>
      <c r="C16" s="271" t="s">
        <v>203</v>
      </c>
      <c r="D16" s="272"/>
      <c r="E16" s="272"/>
      <c r="F16" s="273"/>
      <c r="G16" s="262">
        <f>G7-G8-G9-G10-G11-G12-G13+G14+G15</f>
        <v>0</v>
      </c>
      <c r="H16" s="263"/>
      <c r="I16" s="264"/>
      <c r="J16" s="155"/>
    </row>
    <row r="17" spans="1:10" ht="15" customHeight="1">
      <c r="A17" s="211"/>
      <c r="B17" s="13">
        <v>11</v>
      </c>
      <c r="C17" s="271" t="s">
        <v>247</v>
      </c>
      <c r="D17" s="272"/>
      <c r="E17" s="272"/>
      <c r="F17" s="273"/>
      <c r="G17" s="262">
        <f>'1（1）收入明细表'!C21</f>
        <v>0</v>
      </c>
      <c r="H17" s="263"/>
      <c r="I17" s="264"/>
      <c r="J17" s="155"/>
    </row>
    <row r="18" spans="1:10" ht="15" customHeight="1">
      <c r="A18" s="211"/>
      <c r="B18" s="13">
        <v>12</v>
      </c>
      <c r="C18" s="271" t="s">
        <v>248</v>
      </c>
      <c r="D18" s="272"/>
      <c r="E18" s="272"/>
      <c r="F18" s="273"/>
      <c r="G18" s="262">
        <f>'2（1）成本费用明细表'!C20</f>
        <v>0</v>
      </c>
      <c r="H18" s="263"/>
      <c r="I18" s="264"/>
      <c r="J18" s="155"/>
    </row>
    <row r="19" spans="1:10" ht="15" customHeight="1">
      <c r="A19" s="233"/>
      <c r="B19" s="13">
        <v>13</v>
      </c>
      <c r="C19" s="274" t="s">
        <v>249</v>
      </c>
      <c r="D19" s="272"/>
      <c r="E19" s="272"/>
      <c r="F19" s="273"/>
      <c r="G19" s="262">
        <f>G16+G17-G18</f>
        <v>0</v>
      </c>
      <c r="H19" s="263"/>
      <c r="I19" s="264"/>
      <c r="J19" s="155"/>
    </row>
    <row r="20" spans="1:10" ht="15" customHeight="1">
      <c r="A20" s="210" t="s">
        <v>225</v>
      </c>
      <c r="B20" s="13">
        <v>14</v>
      </c>
      <c r="C20" s="271" t="s">
        <v>235</v>
      </c>
      <c r="D20" s="272"/>
      <c r="E20" s="272"/>
      <c r="F20" s="273"/>
      <c r="G20" s="262">
        <f>'3纳税调整明细表'!F60</f>
        <v>0</v>
      </c>
      <c r="H20" s="263"/>
      <c r="I20" s="264"/>
      <c r="J20" s="155"/>
    </row>
    <row r="21" spans="1:10" ht="15" customHeight="1">
      <c r="A21" s="211"/>
      <c r="B21" s="13">
        <v>15</v>
      </c>
      <c r="C21" s="271" t="s">
        <v>236</v>
      </c>
      <c r="D21" s="272"/>
      <c r="E21" s="272"/>
      <c r="F21" s="273"/>
      <c r="G21" s="262">
        <f>'3纳税调整明细表'!G60</f>
        <v>0</v>
      </c>
      <c r="H21" s="263"/>
      <c r="I21" s="264"/>
      <c r="J21" s="155"/>
    </row>
    <row r="22" spans="1:10" ht="15" customHeight="1">
      <c r="A22" s="211"/>
      <c r="B22" s="13">
        <v>16</v>
      </c>
      <c r="C22" s="271" t="s">
        <v>204</v>
      </c>
      <c r="D22" s="272"/>
      <c r="E22" s="272"/>
      <c r="F22" s="273"/>
      <c r="G22" s="262">
        <f>'3纳税调整明细表'!G19</f>
        <v>0</v>
      </c>
      <c r="H22" s="263"/>
      <c r="I22" s="264"/>
      <c r="J22" s="155"/>
    </row>
    <row r="23" spans="1:10" ht="15" customHeight="1">
      <c r="A23" s="211"/>
      <c r="B23" s="13">
        <v>17</v>
      </c>
      <c r="C23" s="271" t="s">
        <v>205</v>
      </c>
      <c r="D23" s="272"/>
      <c r="E23" s="272"/>
      <c r="F23" s="273"/>
      <c r="G23" s="262">
        <f>'5税收优惠明细表'!C5</f>
        <v>0</v>
      </c>
      <c r="H23" s="263"/>
      <c r="I23" s="264"/>
      <c r="J23" s="155"/>
    </row>
    <row r="24" spans="1:10" ht="15" customHeight="1">
      <c r="A24" s="211"/>
      <c r="B24" s="13">
        <v>18</v>
      </c>
      <c r="C24" s="271" t="s">
        <v>206</v>
      </c>
      <c r="D24" s="272"/>
      <c r="E24" s="272"/>
      <c r="F24" s="273"/>
      <c r="G24" s="262">
        <f>'5税收优惠明细表'!C10</f>
        <v>0</v>
      </c>
      <c r="H24" s="263"/>
      <c r="I24" s="264"/>
      <c r="J24" s="155"/>
    </row>
    <row r="25" spans="1:10" ht="15" customHeight="1">
      <c r="A25" s="211"/>
      <c r="B25" s="13">
        <v>19</v>
      </c>
      <c r="C25" s="275" t="s">
        <v>207</v>
      </c>
      <c r="D25" s="276"/>
      <c r="E25" s="276"/>
      <c r="F25" s="277"/>
      <c r="G25" s="262">
        <f>'5税收优惠明细表'!C18</f>
        <v>0</v>
      </c>
      <c r="H25" s="263"/>
      <c r="I25" s="264"/>
      <c r="J25" s="155"/>
    </row>
    <row r="26" spans="1:10" ht="15" customHeight="1">
      <c r="A26" s="211"/>
      <c r="B26" s="13">
        <v>20</v>
      </c>
      <c r="C26" s="271" t="s">
        <v>208</v>
      </c>
      <c r="D26" s="272"/>
      <c r="E26" s="272"/>
      <c r="F26" s="273"/>
      <c r="G26" s="262">
        <f>'5税收优惠明细表'!C13</f>
        <v>0</v>
      </c>
      <c r="H26" s="263"/>
      <c r="I26" s="264"/>
      <c r="J26" s="155"/>
    </row>
    <row r="27" spans="1:10" ht="15" customHeight="1">
      <c r="A27" s="211"/>
      <c r="B27" s="13">
        <v>21</v>
      </c>
      <c r="C27" s="275" t="s">
        <v>209</v>
      </c>
      <c r="D27" s="276"/>
      <c r="E27" s="276"/>
      <c r="F27" s="277"/>
      <c r="G27" s="262">
        <f>'5税收优惠明细表'!C43</f>
        <v>0</v>
      </c>
      <c r="H27" s="263"/>
      <c r="I27" s="264"/>
      <c r="J27" s="155"/>
    </row>
    <row r="28" spans="1:10" ht="15" customHeight="1">
      <c r="A28" s="211"/>
      <c r="B28" s="13">
        <v>22</v>
      </c>
      <c r="C28" s="275" t="s">
        <v>210</v>
      </c>
      <c r="D28" s="276"/>
      <c r="E28" s="276"/>
      <c r="F28" s="277"/>
      <c r="G28" s="262">
        <f>IF('主表(一般工商企业)'!G19+'主表(一般工商企业)'!G20-'主表(一般工商企业)'!G21&gt;=0,0,'6境外所得税抵免明细表'!H15)</f>
        <v>0</v>
      </c>
      <c r="H28" s="263"/>
      <c r="I28" s="264"/>
      <c r="J28" s="155"/>
    </row>
    <row r="29" spans="1:10" ht="15" customHeight="1">
      <c r="A29" s="211"/>
      <c r="B29" s="13">
        <v>23</v>
      </c>
      <c r="C29" s="275" t="s">
        <v>251</v>
      </c>
      <c r="D29" s="276"/>
      <c r="E29" s="276"/>
      <c r="F29" s="277"/>
      <c r="G29" s="262">
        <f>G19+G20-G21+G28</f>
        <v>0</v>
      </c>
      <c r="H29" s="263"/>
      <c r="I29" s="264"/>
      <c r="J29" s="155"/>
    </row>
    <row r="30" spans="1:10" ht="15" customHeight="1">
      <c r="A30" s="211"/>
      <c r="B30" s="13">
        <v>24</v>
      </c>
      <c r="C30" s="278" t="s">
        <v>0</v>
      </c>
      <c r="D30" s="279"/>
      <c r="E30" s="279"/>
      <c r="F30" s="280"/>
      <c r="G30" s="262">
        <f>'4弥补亏损明细表'!L13</f>
        <v>0</v>
      </c>
      <c r="H30" s="263"/>
      <c r="I30" s="264"/>
      <c r="J30" s="155"/>
    </row>
    <row r="31" spans="1:10" ht="15" customHeight="1">
      <c r="A31" s="233"/>
      <c r="B31" s="13">
        <v>25</v>
      </c>
      <c r="C31" s="271" t="s">
        <v>252</v>
      </c>
      <c r="D31" s="272"/>
      <c r="E31" s="272"/>
      <c r="F31" s="273"/>
      <c r="G31" s="262">
        <f>IF(G29-G30&lt;=0,0,G29-G30)</f>
        <v>0</v>
      </c>
      <c r="H31" s="263"/>
      <c r="I31" s="264"/>
      <c r="J31" s="155"/>
    </row>
    <row r="32" spans="1:9" ht="15" customHeight="1">
      <c r="A32" s="210" t="s">
        <v>226</v>
      </c>
      <c r="B32" s="13">
        <v>26</v>
      </c>
      <c r="C32" s="271" t="s">
        <v>237</v>
      </c>
      <c r="D32" s="272"/>
      <c r="E32" s="272"/>
      <c r="F32" s="273"/>
      <c r="G32" s="262">
        <v>0.25</v>
      </c>
      <c r="H32" s="263"/>
      <c r="I32" s="264"/>
    </row>
    <row r="33" spans="1:10" ht="15" customHeight="1">
      <c r="A33" s="211"/>
      <c r="B33" s="13">
        <v>27</v>
      </c>
      <c r="C33" s="271" t="s">
        <v>250</v>
      </c>
      <c r="D33" s="272"/>
      <c r="E33" s="272"/>
      <c r="F33" s="273"/>
      <c r="G33" s="262">
        <f>G31*G32</f>
        <v>0</v>
      </c>
      <c r="H33" s="263"/>
      <c r="I33" s="264"/>
      <c r="J33" s="155"/>
    </row>
    <row r="34" spans="1:10" ht="15" customHeight="1">
      <c r="A34" s="211"/>
      <c r="B34" s="13">
        <v>28</v>
      </c>
      <c r="C34" s="271" t="s">
        <v>238</v>
      </c>
      <c r="D34" s="272"/>
      <c r="E34" s="272"/>
      <c r="F34" s="273"/>
      <c r="G34" s="262">
        <f>IF(G29&lt;=0,0,'5税收优惠明细表'!C37)</f>
        <v>0</v>
      </c>
      <c r="H34" s="263"/>
      <c r="I34" s="264"/>
      <c r="J34" s="155"/>
    </row>
    <row r="35" spans="1:10" ht="15" customHeight="1">
      <c r="A35" s="211"/>
      <c r="B35" s="13">
        <v>29</v>
      </c>
      <c r="C35" s="271" t="s">
        <v>239</v>
      </c>
      <c r="D35" s="272"/>
      <c r="E35" s="272"/>
      <c r="F35" s="273"/>
      <c r="G35" s="262">
        <f>IF(G29&lt;=0,0,'5税收优惠明细表'!C44)</f>
        <v>0</v>
      </c>
      <c r="H35" s="263"/>
      <c r="I35" s="264"/>
      <c r="J35" s="155"/>
    </row>
    <row r="36" spans="1:10" ht="15" customHeight="1">
      <c r="A36" s="211"/>
      <c r="B36" s="13">
        <v>30</v>
      </c>
      <c r="C36" s="284" t="s">
        <v>253</v>
      </c>
      <c r="D36" s="285"/>
      <c r="E36" s="285"/>
      <c r="F36" s="286"/>
      <c r="G36" s="262">
        <f>G33-G34-G35</f>
        <v>0</v>
      </c>
      <c r="H36" s="263"/>
      <c r="I36" s="264"/>
      <c r="J36" s="155"/>
    </row>
    <row r="37" spans="1:10" ht="15" customHeight="1">
      <c r="A37" s="211"/>
      <c r="B37" s="13">
        <v>31</v>
      </c>
      <c r="C37" s="271" t="s">
        <v>240</v>
      </c>
      <c r="D37" s="272"/>
      <c r="E37" s="272"/>
      <c r="F37" s="273"/>
      <c r="G37" s="262">
        <f>'6境外所得税抵免明细表'!K15</f>
        <v>0</v>
      </c>
      <c r="H37" s="263"/>
      <c r="I37" s="264"/>
      <c r="J37" s="155"/>
    </row>
    <row r="38" spans="1:10" ht="15" customHeight="1">
      <c r="A38" s="211"/>
      <c r="B38" s="13">
        <v>32</v>
      </c>
      <c r="C38" s="271" t="s">
        <v>241</v>
      </c>
      <c r="D38" s="272"/>
      <c r="E38" s="272"/>
      <c r="F38" s="273"/>
      <c r="G38" s="262">
        <f>IF('6境外所得税抵免明细表'!N15+'6境外所得税抵免明细表'!P15&gt;0,'6境外所得税抵免明细表'!N15+'6境外所得税抵免明细表'!P15,'6境外所得税抵免明细表'!R15)</f>
        <v>0</v>
      </c>
      <c r="H38" s="263"/>
      <c r="I38" s="264"/>
      <c r="J38" s="155"/>
    </row>
    <row r="39" spans="1:10" ht="15" customHeight="1">
      <c r="A39" s="211"/>
      <c r="B39" s="13">
        <v>33</v>
      </c>
      <c r="C39" s="271" t="s">
        <v>254</v>
      </c>
      <c r="D39" s="272"/>
      <c r="E39" s="272"/>
      <c r="F39" s="273"/>
      <c r="G39" s="262">
        <f>G36+G37-G38</f>
        <v>0</v>
      </c>
      <c r="H39" s="263"/>
      <c r="I39" s="264"/>
      <c r="J39" s="155"/>
    </row>
    <row r="40" spans="1:9" ht="15" customHeight="1">
      <c r="A40" s="211"/>
      <c r="B40" s="13">
        <v>34</v>
      </c>
      <c r="C40" s="215" t="s">
        <v>211</v>
      </c>
      <c r="D40" s="216"/>
      <c r="E40" s="216"/>
      <c r="F40" s="217"/>
      <c r="G40" s="281">
        <v>0</v>
      </c>
      <c r="H40" s="282"/>
      <c r="I40" s="283"/>
    </row>
    <row r="41" spans="1:9" ht="15" customHeight="1">
      <c r="A41" s="211"/>
      <c r="B41" s="13">
        <v>35</v>
      </c>
      <c r="C41" s="215" t="s">
        <v>212</v>
      </c>
      <c r="D41" s="216"/>
      <c r="E41" s="216"/>
      <c r="F41" s="217"/>
      <c r="G41" s="287">
        <v>0</v>
      </c>
      <c r="H41" s="282"/>
      <c r="I41" s="283"/>
    </row>
    <row r="42" spans="1:9" ht="15" customHeight="1">
      <c r="A42" s="211"/>
      <c r="B42" s="13">
        <v>36</v>
      </c>
      <c r="C42" s="215" t="s">
        <v>213</v>
      </c>
      <c r="D42" s="216"/>
      <c r="E42" s="216"/>
      <c r="F42" s="217"/>
      <c r="G42" s="287">
        <v>0</v>
      </c>
      <c r="H42" s="282"/>
      <c r="I42" s="283"/>
    </row>
    <row r="43" spans="1:9" ht="15" customHeight="1">
      <c r="A43" s="211"/>
      <c r="B43" s="13">
        <v>37</v>
      </c>
      <c r="C43" s="215" t="s">
        <v>214</v>
      </c>
      <c r="D43" s="216"/>
      <c r="E43" s="216"/>
      <c r="F43" s="217"/>
      <c r="G43" s="287">
        <v>0</v>
      </c>
      <c r="H43" s="282"/>
      <c r="I43" s="283"/>
    </row>
    <row r="44" spans="1:9" ht="15" customHeight="1">
      <c r="A44" s="211"/>
      <c r="B44" s="13">
        <v>38</v>
      </c>
      <c r="C44" s="215" t="s">
        <v>242</v>
      </c>
      <c r="D44" s="216"/>
      <c r="E44" s="216"/>
      <c r="F44" s="217"/>
      <c r="G44" s="287">
        <v>0</v>
      </c>
      <c r="H44" s="282"/>
      <c r="I44" s="283"/>
    </row>
    <row r="45" spans="1:9" ht="15" customHeight="1">
      <c r="A45" s="211"/>
      <c r="B45" s="13">
        <v>39</v>
      </c>
      <c r="C45" s="215" t="s">
        <v>215</v>
      </c>
      <c r="D45" s="216"/>
      <c r="E45" s="216"/>
      <c r="F45" s="217"/>
      <c r="G45" s="287">
        <v>0</v>
      </c>
      <c r="H45" s="282"/>
      <c r="I45" s="283"/>
    </row>
    <row r="46" spans="1:10" ht="15" customHeight="1">
      <c r="A46" s="211"/>
      <c r="B46" s="13">
        <v>40</v>
      </c>
      <c r="C46" s="275" t="s">
        <v>255</v>
      </c>
      <c r="D46" s="276"/>
      <c r="E46" s="276"/>
      <c r="F46" s="277"/>
      <c r="G46" s="300">
        <f>G39-G40-G47</f>
        <v>0</v>
      </c>
      <c r="H46" s="301"/>
      <c r="I46" s="302"/>
      <c r="J46" s="155"/>
    </row>
    <row r="47" spans="1:9" ht="15" customHeight="1">
      <c r="A47" s="200" t="s">
        <v>216</v>
      </c>
      <c r="B47" s="13">
        <v>41</v>
      </c>
      <c r="C47" s="201" t="s">
        <v>230</v>
      </c>
      <c r="D47" s="202"/>
      <c r="E47" s="202"/>
      <c r="F47" s="203"/>
      <c r="G47" s="297">
        <v>0</v>
      </c>
      <c r="H47" s="298"/>
      <c r="I47" s="299"/>
    </row>
    <row r="48" spans="1:9" ht="15" customHeight="1">
      <c r="A48" s="200"/>
      <c r="B48" s="13">
        <v>42</v>
      </c>
      <c r="C48" s="215" t="s">
        <v>300</v>
      </c>
      <c r="D48" s="216"/>
      <c r="E48" s="216"/>
      <c r="F48" s="217"/>
      <c r="G48" s="287">
        <v>0</v>
      </c>
      <c r="H48" s="291"/>
      <c r="I48" s="292"/>
    </row>
    <row r="49" spans="1:9" ht="15" customHeight="1">
      <c r="A49" s="198" t="s">
        <v>724</v>
      </c>
      <c r="B49" s="170"/>
      <c r="C49" s="170"/>
      <c r="D49" s="170"/>
      <c r="E49" s="171"/>
      <c r="F49" s="172" t="s">
        <v>217</v>
      </c>
      <c r="G49" s="288" t="s">
        <v>218</v>
      </c>
      <c r="H49" s="289"/>
      <c r="I49" s="290"/>
    </row>
    <row r="50" spans="1:9" ht="15" customHeight="1">
      <c r="A50" s="197" t="s">
        <v>219</v>
      </c>
      <c r="B50" s="168"/>
      <c r="C50" s="168"/>
      <c r="D50" s="168"/>
      <c r="E50" s="173"/>
      <c r="F50" s="176" t="s">
        <v>222</v>
      </c>
      <c r="G50" s="295" t="s">
        <v>220</v>
      </c>
      <c r="H50" s="250"/>
      <c r="I50" s="296"/>
    </row>
    <row r="51" spans="1:9" ht="15" customHeight="1">
      <c r="A51" s="196" t="s">
        <v>723</v>
      </c>
      <c r="B51" s="169"/>
      <c r="C51" s="169"/>
      <c r="D51" s="169"/>
      <c r="E51" s="174"/>
      <c r="F51" s="175" t="s">
        <v>223</v>
      </c>
      <c r="G51" s="293" t="s">
        <v>221</v>
      </c>
      <c r="H51" s="255"/>
      <c r="I51" s="294"/>
    </row>
  </sheetData>
  <sheetProtection password="EF5C" sheet="1"/>
  <mergeCells count="99">
    <mergeCell ref="C46:F46"/>
    <mergeCell ref="G46:I46"/>
    <mergeCell ref="A32:A46"/>
    <mergeCell ref="C32:F32"/>
    <mergeCell ref="G32:I32"/>
    <mergeCell ref="C33:F33"/>
    <mergeCell ref="G33:I33"/>
    <mergeCell ref="C34:F34"/>
    <mergeCell ref="C45:F45"/>
    <mergeCell ref="G45:I45"/>
    <mergeCell ref="G49:I49"/>
    <mergeCell ref="C48:F48"/>
    <mergeCell ref="G48:I48"/>
    <mergeCell ref="G51:I51"/>
    <mergeCell ref="G50:I50"/>
    <mergeCell ref="A47:A48"/>
    <mergeCell ref="C47:F47"/>
    <mergeCell ref="G47:I47"/>
    <mergeCell ref="C43:F43"/>
    <mergeCell ref="G43:I43"/>
    <mergeCell ref="C44:F44"/>
    <mergeCell ref="G44:I44"/>
    <mergeCell ref="C38:F38"/>
    <mergeCell ref="G38:I38"/>
    <mergeCell ref="G41:I41"/>
    <mergeCell ref="C42:F42"/>
    <mergeCell ref="G42:I42"/>
    <mergeCell ref="C39:F39"/>
    <mergeCell ref="G39:I39"/>
    <mergeCell ref="C40:F40"/>
    <mergeCell ref="G40:I40"/>
    <mergeCell ref="C41:F41"/>
    <mergeCell ref="G34:I34"/>
    <mergeCell ref="C35:F35"/>
    <mergeCell ref="G35:I35"/>
    <mergeCell ref="C36:F36"/>
    <mergeCell ref="G36:I36"/>
    <mergeCell ref="C37:F37"/>
    <mergeCell ref="G37:I37"/>
    <mergeCell ref="C29:F29"/>
    <mergeCell ref="G29:I29"/>
    <mergeCell ref="C30:F30"/>
    <mergeCell ref="G30:I30"/>
    <mergeCell ref="C31:F31"/>
    <mergeCell ref="G31:I31"/>
    <mergeCell ref="G25:I25"/>
    <mergeCell ref="C27:F27"/>
    <mergeCell ref="G26:I26"/>
    <mergeCell ref="C26:F26"/>
    <mergeCell ref="G27:I27"/>
    <mergeCell ref="C28:F28"/>
    <mergeCell ref="G28:I28"/>
    <mergeCell ref="A20:A31"/>
    <mergeCell ref="C20:F20"/>
    <mergeCell ref="G20:I20"/>
    <mergeCell ref="C21:F21"/>
    <mergeCell ref="G21:I21"/>
    <mergeCell ref="C22:F22"/>
    <mergeCell ref="G22:I22"/>
    <mergeCell ref="C24:F24"/>
    <mergeCell ref="G24:I24"/>
    <mergeCell ref="C25:F25"/>
    <mergeCell ref="C23:F23"/>
    <mergeCell ref="G23:I23"/>
    <mergeCell ref="G11:I11"/>
    <mergeCell ref="C12:F12"/>
    <mergeCell ref="G12:I12"/>
    <mergeCell ref="C17:F17"/>
    <mergeCell ref="G17:I17"/>
    <mergeCell ref="C18:F18"/>
    <mergeCell ref="G18:I18"/>
    <mergeCell ref="C15:F15"/>
    <mergeCell ref="G15:I15"/>
    <mergeCell ref="C16:F16"/>
    <mergeCell ref="A7:A19"/>
    <mergeCell ref="C7:F7"/>
    <mergeCell ref="G7:I7"/>
    <mergeCell ref="C14:F14"/>
    <mergeCell ref="G14:I14"/>
    <mergeCell ref="C19:F19"/>
    <mergeCell ref="G19:I19"/>
    <mergeCell ref="G16:I16"/>
    <mergeCell ref="C13:F13"/>
    <mergeCell ref="G13:I13"/>
    <mergeCell ref="C11:F11"/>
    <mergeCell ref="G8:I8"/>
    <mergeCell ref="C9:F9"/>
    <mergeCell ref="G9:I9"/>
    <mergeCell ref="C10:F10"/>
    <mergeCell ref="G10:I10"/>
    <mergeCell ref="C8:F8"/>
    <mergeCell ref="A1:I1"/>
    <mergeCell ref="A2:I2"/>
    <mergeCell ref="A4:I4"/>
    <mergeCell ref="C6:F6"/>
    <mergeCell ref="G6:I6"/>
    <mergeCell ref="A3:I3"/>
    <mergeCell ref="A5:F5"/>
    <mergeCell ref="G5:I5"/>
  </mergeCells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5.75390625" style="0" customWidth="1"/>
    <col min="2" max="2" width="88.25390625" style="0" customWidth="1"/>
    <col min="3" max="3" width="22.125" style="0" customWidth="1"/>
    <col min="4" max="4" width="18.875" style="155" customWidth="1"/>
  </cols>
  <sheetData>
    <row r="1" ht="14.25">
      <c r="B1" t="s">
        <v>676</v>
      </c>
    </row>
    <row r="3" spans="1:3" ht="14.25">
      <c r="A3" s="322" t="s">
        <v>677</v>
      </c>
      <c r="B3" s="322"/>
      <c r="C3" s="322"/>
    </row>
    <row r="4" ht="14.25">
      <c r="B4" s="6" t="s">
        <v>678</v>
      </c>
    </row>
    <row r="5" spans="2:4" s="179" customFormat="1" ht="14.25">
      <c r="B5" s="357" t="s">
        <v>266</v>
      </c>
      <c r="C5" s="357"/>
      <c r="D5" s="180"/>
    </row>
    <row r="6" spans="1:4" ht="27.75" customHeight="1">
      <c r="A6" s="3" t="s">
        <v>1</v>
      </c>
      <c r="B6" s="3" t="s">
        <v>94</v>
      </c>
      <c r="C6" s="3" t="s">
        <v>679</v>
      </c>
      <c r="D6" s="158"/>
    </row>
    <row r="7" spans="1:4" ht="19.5" customHeight="1">
      <c r="A7" s="3">
        <v>1</v>
      </c>
      <c r="B7" s="38" t="s">
        <v>680</v>
      </c>
      <c r="C7" s="79">
        <v>0</v>
      </c>
      <c r="D7" s="158"/>
    </row>
    <row r="8" spans="1:4" ht="19.5" customHeight="1">
      <c r="A8" s="3">
        <v>2</v>
      </c>
      <c r="B8" s="43" t="s">
        <v>681</v>
      </c>
      <c r="C8" s="79">
        <v>0</v>
      </c>
      <c r="D8" s="158"/>
    </row>
    <row r="9" spans="1:4" ht="25.5" customHeight="1">
      <c r="A9" s="3">
        <v>3</v>
      </c>
      <c r="B9" s="41" t="s">
        <v>682</v>
      </c>
      <c r="C9" s="79">
        <v>0</v>
      </c>
      <c r="D9" s="158"/>
    </row>
    <row r="10" spans="1:4" ht="35.25" customHeight="1">
      <c r="A10" s="3">
        <v>4</v>
      </c>
      <c r="B10" s="42" t="s">
        <v>683</v>
      </c>
      <c r="C10" s="136">
        <f>IF(C8&gt;=C9,C9,C8)</f>
        <v>0</v>
      </c>
      <c r="D10" s="158"/>
    </row>
    <row r="11" spans="1:4" ht="19.5" customHeight="1">
      <c r="A11" s="3">
        <v>5</v>
      </c>
      <c r="B11" s="1" t="s">
        <v>684</v>
      </c>
      <c r="C11" s="136">
        <f>C9-C10</f>
        <v>0</v>
      </c>
      <c r="D11" s="158"/>
    </row>
    <row r="12" spans="1:4" ht="19.5" customHeight="1">
      <c r="A12" s="3">
        <v>6</v>
      </c>
      <c r="B12" s="1" t="s">
        <v>685</v>
      </c>
      <c r="C12" s="136">
        <f>IF('3纳税调整明细表'!E27&gt;0,'3纳税调整明细表'!E27,0)</f>
        <v>0</v>
      </c>
      <c r="D12" s="155">
        <f>IF(AND(C12&lt;&gt;0,C12&lt;&gt;'3纳税调整明细表'!E27),"第6行=附表三第22行第2列，或者为0","")</f>
      </c>
    </row>
    <row r="13" spans="1:3" ht="19.5" customHeight="1">
      <c r="A13" s="3">
        <v>7</v>
      </c>
      <c r="B13" s="1" t="s">
        <v>686</v>
      </c>
      <c r="C13" s="95">
        <v>0.14</v>
      </c>
    </row>
    <row r="14" spans="1:3" ht="19.5" customHeight="1">
      <c r="A14" s="3">
        <v>8</v>
      </c>
      <c r="B14" s="134" t="s">
        <v>687</v>
      </c>
      <c r="C14" s="136">
        <f>C12*C13</f>
        <v>0</v>
      </c>
    </row>
    <row r="15" spans="1:3" ht="19.5" customHeight="1">
      <c r="A15" s="3">
        <v>9</v>
      </c>
      <c r="B15" s="134" t="s">
        <v>688</v>
      </c>
      <c r="C15" s="136">
        <f>IF(C11&gt;C14,C14,C11)</f>
        <v>0</v>
      </c>
    </row>
    <row r="16" spans="1:3" ht="19.5" customHeight="1">
      <c r="A16" s="3">
        <v>10</v>
      </c>
      <c r="B16" s="1" t="s">
        <v>689</v>
      </c>
      <c r="C16" s="79">
        <v>0</v>
      </c>
    </row>
    <row r="17" spans="1:3" ht="19.5" customHeight="1">
      <c r="A17" s="3">
        <v>11</v>
      </c>
      <c r="B17" s="1" t="s">
        <v>690</v>
      </c>
      <c r="C17" s="136">
        <f>C7-C15+C16</f>
        <v>0</v>
      </c>
    </row>
    <row r="18" spans="1:3" ht="19.5" customHeight="1">
      <c r="A18" s="3">
        <v>12</v>
      </c>
      <c r="B18" s="134" t="s">
        <v>691</v>
      </c>
      <c r="C18" s="136">
        <f>C8-C10</f>
        <v>0</v>
      </c>
    </row>
    <row r="20" spans="2:4" s="179" customFormat="1" ht="14.25">
      <c r="B20" s="179" t="s">
        <v>137</v>
      </c>
      <c r="D20" s="180"/>
    </row>
  </sheetData>
  <sheetProtection password="EF5C" sheet="1"/>
  <mergeCells count="2">
    <mergeCell ref="A3:C3"/>
    <mergeCell ref="B5:C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9" sqref="D39"/>
    </sheetView>
  </sheetViews>
  <sheetFormatPr defaultColWidth="9.00390625" defaultRowHeight="14.25"/>
  <cols>
    <col min="1" max="1" width="4.75390625" style="0" customWidth="1"/>
    <col min="2" max="2" width="54.50390625" style="0" customWidth="1"/>
    <col min="3" max="3" width="28.125" style="0" customWidth="1"/>
    <col min="4" max="4" width="26.125" style="155" bestFit="1" customWidth="1"/>
  </cols>
  <sheetData>
    <row r="1" spans="1:3" ht="14.25">
      <c r="A1" s="2" t="s">
        <v>436</v>
      </c>
      <c r="B1" s="2"/>
      <c r="C1" s="2"/>
    </row>
    <row r="2" spans="1:3" ht="14.25">
      <c r="A2" s="303" t="s">
        <v>437</v>
      </c>
      <c r="B2" s="303"/>
      <c r="C2" s="303"/>
    </row>
    <row r="3" spans="1:3" ht="14.25">
      <c r="A3" s="178" t="s">
        <v>718</v>
      </c>
      <c r="B3" s="177"/>
      <c r="C3" s="177"/>
    </row>
    <row r="4" spans="1:3" ht="14.25">
      <c r="A4" s="3" t="s">
        <v>1</v>
      </c>
      <c r="B4" s="3" t="s">
        <v>438</v>
      </c>
      <c r="C4" s="3" t="s">
        <v>439</v>
      </c>
    </row>
    <row r="5" spans="1:3" ht="15" customHeight="1">
      <c r="A5" s="3">
        <v>1</v>
      </c>
      <c r="B5" s="54" t="s">
        <v>440</v>
      </c>
      <c r="C5" s="78">
        <f>C6+C17</f>
        <v>0</v>
      </c>
    </row>
    <row r="6" spans="1:3" ht="15" customHeight="1">
      <c r="A6" s="3">
        <v>2</v>
      </c>
      <c r="B6" s="54" t="s">
        <v>441</v>
      </c>
      <c r="C6" s="78">
        <f>C7+C12</f>
        <v>0</v>
      </c>
    </row>
    <row r="7" spans="1:3" ht="15" customHeight="1">
      <c r="A7" s="3">
        <v>3</v>
      </c>
      <c r="B7" s="54" t="s">
        <v>442</v>
      </c>
      <c r="C7" s="78">
        <f>C8+C9+C10+C11</f>
        <v>0</v>
      </c>
    </row>
    <row r="8" spans="1:3" ht="15" customHeight="1">
      <c r="A8" s="3">
        <v>4</v>
      </c>
      <c r="B8" s="1" t="s">
        <v>443</v>
      </c>
      <c r="C8" s="79">
        <v>0</v>
      </c>
    </row>
    <row r="9" spans="1:3" ht="15" customHeight="1">
      <c r="A9" s="3">
        <v>5</v>
      </c>
      <c r="B9" s="1" t="s">
        <v>444</v>
      </c>
      <c r="C9" s="79">
        <v>0</v>
      </c>
    </row>
    <row r="10" spans="1:3" ht="15" customHeight="1">
      <c r="A10" s="3">
        <v>6</v>
      </c>
      <c r="B10" s="1" t="s">
        <v>445</v>
      </c>
      <c r="C10" s="79">
        <v>0</v>
      </c>
    </row>
    <row r="11" spans="1:3" ht="15" customHeight="1">
      <c r="A11" s="3">
        <v>7</v>
      </c>
      <c r="B11" s="1" t="s">
        <v>446</v>
      </c>
      <c r="C11" s="79">
        <v>0</v>
      </c>
    </row>
    <row r="12" spans="1:3" ht="15" customHeight="1">
      <c r="A12" s="3">
        <v>8</v>
      </c>
      <c r="B12" s="54" t="s">
        <v>447</v>
      </c>
      <c r="C12" s="78">
        <f>C13+C14+C15+C16</f>
        <v>0</v>
      </c>
    </row>
    <row r="13" spans="1:3" ht="15" customHeight="1">
      <c r="A13" s="3">
        <v>9</v>
      </c>
      <c r="B13" s="1" t="s">
        <v>448</v>
      </c>
      <c r="C13" s="79">
        <v>0</v>
      </c>
    </row>
    <row r="14" spans="1:3" ht="15" customHeight="1">
      <c r="A14" s="3">
        <v>10</v>
      </c>
      <c r="B14" s="1" t="s">
        <v>449</v>
      </c>
      <c r="C14" s="79">
        <v>0</v>
      </c>
    </row>
    <row r="15" spans="1:3" ht="15" customHeight="1">
      <c r="A15" s="3">
        <v>11</v>
      </c>
      <c r="B15" s="1" t="s">
        <v>450</v>
      </c>
      <c r="C15" s="79">
        <v>0</v>
      </c>
    </row>
    <row r="16" spans="1:3" ht="15" customHeight="1">
      <c r="A16" s="3">
        <v>12</v>
      </c>
      <c r="B16" s="1" t="s">
        <v>451</v>
      </c>
      <c r="C16" s="79">
        <v>0</v>
      </c>
    </row>
    <row r="17" spans="1:3" ht="15" customHeight="1">
      <c r="A17" s="3">
        <v>13</v>
      </c>
      <c r="B17" s="54" t="s">
        <v>452</v>
      </c>
      <c r="C17" s="78">
        <f>C18+C19+C20</f>
        <v>0</v>
      </c>
    </row>
    <row r="18" spans="1:3" ht="15" customHeight="1">
      <c r="A18" s="3">
        <v>14</v>
      </c>
      <c r="B18" s="1" t="s">
        <v>453</v>
      </c>
      <c r="C18" s="79">
        <v>0</v>
      </c>
    </row>
    <row r="19" spans="1:3" ht="15" customHeight="1">
      <c r="A19" s="3">
        <v>15</v>
      </c>
      <c r="B19" s="1" t="s">
        <v>454</v>
      </c>
      <c r="C19" s="79">
        <v>0</v>
      </c>
    </row>
    <row r="20" spans="1:3" ht="15" customHeight="1">
      <c r="A20" s="3">
        <v>16</v>
      </c>
      <c r="B20" s="1" t="s">
        <v>455</v>
      </c>
      <c r="C20" s="79">
        <v>0</v>
      </c>
    </row>
    <row r="21" spans="1:3" ht="15" customHeight="1">
      <c r="A21" s="3">
        <v>17</v>
      </c>
      <c r="B21" s="54" t="s">
        <v>456</v>
      </c>
      <c r="C21" s="78">
        <f>C22+C23+C24+C25+C26+C27+C28+C29+C30</f>
        <v>0</v>
      </c>
    </row>
    <row r="22" spans="1:3" ht="15" customHeight="1">
      <c r="A22" s="3">
        <v>18</v>
      </c>
      <c r="B22" s="1" t="s">
        <v>458</v>
      </c>
      <c r="C22" s="79">
        <v>0</v>
      </c>
    </row>
    <row r="23" spans="1:3" ht="15" customHeight="1">
      <c r="A23" s="3">
        <v>19</v>
      </c>
      <c r="B23" s="1" t="s">
        <v>459</v>
      </c>
      <c r="C23" s="79">
        <v>0</v>
      </c>
    </row>
    <row r="24" spans="1:3" ht="15" customHeight="1">
      <c r="A24" s="3">
        <v>20</v>
      </c>
      <c r="B24" s="1" t="s">
        <v>460</v>
      </c>
      <c r="C24" s="79">
        <v>0</v>
      </c>
    </row>
    <row r="25" spans="1:3" ht="15" customHeight="1">
      <c r="A25" s="3">
        <v>21</v>
      </c>
      <c r="B25" s="1" t="s">
        <v>461</v>
      </c>
      <c r="C25" s="79">
        <v>0</v>
      </c>
    </row>
    <row r="26" spans="1:3" ht="15" customHeight="1">
      <c r="A26" s="3">
        <v>22</v>
      </c>
      <c r="B26" s="1" t="s">
        <v>462</v>
      </c>
      <c r="C26" s="79">
        <v>0</v>
      </c>
    </row>
    <row r="27" spans="1:3" ht="15" customHeight="1">
      <c r="A27" s="3">
        <v>23</v>
      </c>
      <c r="B27" s="1" t="s">
        <v>463</v>
      </c>
      <c r="C27" s="79">
        <v>0</v>
      </c>
    </row>
    <row r="28" spans="1:3" ht="15" customHeight="1">
      <c r="A28" s="3">
        <v>24</v>
      </c>
      <c r="B28" s="1" t="s">
        <v>464</v>
      </c>
      <c r="C28" s="79">
        <v>0</v>
      </c>
    </row>
    <row r="29" spans="1:3" ht="15" customHeight="1">
      <c r="A29" s="3">
        <v>25</v>
      </c>
      <c r="B29" s="1" t="s">
        <v>465</v>
      </c>
      <c r="C29" s="79">
        <v>0</v>
      </c>
    </row>
    <row r="30" spans="1:3" ht="15" customHeight="1">
      <c r="A30" s="3">
        <v>26</v>
      </c>
      <c r="B30" s="1" t="s">
        <v>466</v>
      </c>
      <c r="C30" s="79">
        <v>0</v>
      </c>
    </row>
    <row r="31" spans="1:3" ht="14.25">
      <c r="A31" s="177"/>
      <c r="B31" s="177" t="s">
        <v>457</v>
      </c>
      <c r="C31" s="177"/>
    </row>
  </sheetData>
  <sheetProtection password="EF5C" sheet="1"/>
  <mergeCells count="1">
    <mergeCell ref="A2:C2"/>
  </mergeCells>
  <printOptions/>
  <pageMargins left="0.7480314960629921" right="0.7480314960629921" top="0.984251968503937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D48" sqref="D48"/>
    </sheetView>
  </sheetViews>
  <sheetFormatPr defaultColWidth="9.00390625" defaultRowHeight="14.25"/>
  <cols>
    <col min="1" max="1" width="4.00390625" style="60" customWidth="1"/>
    <col min="2" max="2" width="52.625" style="60" customWidth="1"/>
    <col min="3" max="3" width="24.125" style="61" customWidth="1"/>
    <col min="4" max="4" width="37.50390625" style="60" customWidth="1"/>
    <col min="5" max="16384" width="9.00390625" style="60" customWidth="1"/>
  </cols>
  <sheetData>
    <row r="1" ht="14.25">
      <c r="A1" s="60" t="s">
        <v>2</v>
      </c>
    </row>
    <row r="2" spans="1:3" ht="14.25">
      <c r="A2" s="304" t="s">
        <v>3</v>
      </c>
      <c r="B2" s="304"/>
      <c r="C2" s="304"/>
    </row>
    <row r="3" spans="1:3" ht="14.25">
      <c r="A3" s="305" t="s">
        <v>228</v>
      </c>
      <c r="B3" s="305"/>
      <c r="C3" s="62" t="s">
        <v>229</v>
      </c>
    </row>
    <row r="4" spans="1:3" ht="12" customHeight="1">
      <c r="A4" s="63" t="s">
        <v>1</v>
      </c>
      <c r="B4" s="63" t="s">
        <v>5</v>
      </c>
      <c r="C4" s="64" t="s">
        <v>6</v>
      </c>
    </row>
    <row r="5" spans="1:4" ht="15" customHeight="1">
      <c r="A5" s="63">
        <v>1</v>
      </c>
      <c r="B5" s="65" t="s">
        <v>256</v>
      </c>
      <c r="C5" s="66">
        <f>C6+C23+C29+C39</f>
        <v>0</v>
      </c>
      <c r="D5" s="60" t="s">
        <v>413</v>
      </c>
    </row>
    <row r="6" spans="1:4" ht="15" customHeight="1">
      <c r="A6" s="63">
        <v>2</v>
      </c>
      <c r="B6" s="65" t="s">
        <v>257</v>
      </c>
      <c r="C6" s="66">
        <f>C7+C14+C22</f>
        <v>0</v>
      </c>
      <c r="D6" s="60" t="s">
        <v>414</v>
      </c>
    </row>
    <row r="7" spans="1:4" ht="15" customHeight="1">
      <c r="A7" s="63">
        <v>3</v>
      </c>
      <c r="B7" s="65" t="s">
        <v>258</v>
      </c>
      <c r="C7" s="66">
        <f>SUM(C8:C13)</f>
        <v>0</v>
      </c>
      <c r="D7" s="60" t="s">
        <v>415</v>
      </c>
    </row>
    <row r="8" spans="1:3" ht="15" customHeight="1">
      <c r="A8" s="63">
        <v>4</v>
      </c>
      <c r="B8" s="67" t="s">
        <v>7</v>
      </c>
      <c r="C8" s="66">
        <v>0</v>
      </c>
    </row>
    <row r="9" spans="1:3" ht="15" customHeight="1">
      <c r="A9" s="63">
        <v>5</v>
      </c>
      <c r="B9" s="67" t="s">
        <v>8</v>
      </c>
      <c r="C9" s="66">
        <v>0</v>
      </c>
    </row>
    <row r="10" spans="1:3" ht="15" customHeight="1">
      <c r="A10" s="63">
        <v>6</v>
      </c>
      <c r="B10" s="67" t="s">
        <v>9</v>
      </c>
      <c r="C10" s="66">
        <v>0</v>
      </c>
    </row>
    <row r="11" spans="1:3" ht="15" customHeight="1">
      <c r="A11" s="63">
        <v>7</v>
      </c>
      <c r="B11" s="67" t="s">
        <v>10</v>
      </c>
      <c r="C11" s="66">
        <v>0</v>
      </c>
    </row>
    <row r="12" spans="1:3" ht="15" customHeight="1">
      <c r="A12" s="63">
        <v>8</v>
      </c>
      <c r="B12" s="67" t="s">
        <v>11</v>
      </c>
      <c r="C12" s="66">
        <v>0</v>
      </c>
    </row>
    <row r="13" spans="1:3" ht="15" customHeight="1">
      <c r="A13" s="63">
        <v>9</v>
      </c>
      <c r="B13" s="67" t="s">
        <v>301</v>
      </c>
      <c r="C13" s="66">
        <v>0</v>
      </c>
    </row>
    <row r="14" spans="1:4" ht="15" customHeight="1">
      <c r="A14" s="63">
        <v>10</v>
      </c>
      <c r="B14" s="65" t="s">
        <v>259</v>
      </c>
      <c r="C14" s="66">
        <f>SUM(C15:C21)</f>
        <v>0</v>
      </c>
      <c r="D14" s="60" t="s">
        <v>416</v>
      </c>
    </row>
    <row r="15" spans="1:3" ht="15" customHeight="1">
      <c r="A15" s="63">
        <v>11</v>
      </c>
      <c r="B15" s="67" t="s">
        <v>12</v>
      </c>
      <c r="C15" s="66">
        <v>0</v>
      </c>
    </row>
    <row r="16" spans="1:3" ht="15" customHeight="1">
      <c r="A16" s="63">
        <v>12</v>
      </c>
      <c r="B16" s="67" t="s">
        <v>13</v>
      </c>
      <c r="C16" s="66">
        <v>0</v>
      </c>
    </row>
    <row r="17" spans="1:3" ht="15" customHeight="1">
      <c r="A17" s="63">
        <v>13</v>
      </c>
      <c r="B17" s="67" t="s">
        <v>14</v>
      </c>
      <c r="C17" s="66">
        <v>0</v>
      </c>
    </row>
    <row r="18" spans="1:3" ht="15" customHeight="1">
      <c r="A18" s="63">
        <v>14</v>
      </c>
      <c r="B18" s="67" t="s">
        <v>15</v>
      </c>
      <c r="C18" s="66">
        <v>0</v>
      </c>
    </row>
    <row r="19" spans="1:3" ht="15" customHeight="1">
      <c r="A19" s="63">
        <v>15</v>
      </c>
      <c r="B19" s="67" t="s">
        <v>16</v>
      </c>
      <c r="C19" s="66">
        <v>0</v>
      </c>
    </row>
    <row r="20" spans="1:3" ht="15" customHeight="1">
      <c r="A20" s="63">
        <v>16</v>
      </c>
      <c r="B20" s="67" t="s">
        <v>17</v>
      </c>
      <c r="C20" s="66">
        <v>0</v>
      </c>
    </row>
    <row r="21" spans="1:3" ht="15" customHeight="1">
      <c r="A21" s="63">
        <v>17</v>
      </c>
      <c r="B21" s="67" t="s">
        <v>18</v>
      </c>
      <c r="C21" s="66">
        <v>0</v>
      </c>
    </row>
    <row r="22" spans="1:3" ht="15" customHeight="1">
      <c r="A22" s="63">
        <v>18</v>
      </c>
      <c r="B22" s="67" t="s">
        <v>19</v>
      </c>
      <c r="C22" s="66">
        <v>0</v>
      </c>
    </row>
    <row r="23" spans="1:4" ht="15" customHeight="1">
      <c r="A23" s="63">
        <v>19</v>
      </c>
      <c r="B23" s="65" t="s">
        <v>260</v>
      </c>
      <c r="C23" s="66">
        <f>C24+C28</f>
        <v>0</v>
      </c>
      <c r="D23" s="60" t="s">
        <v>417</v>
      </c>
    </row>
    <row r="24" spans="1:4" ht="15" customHeight="1">
      <c r="A24" s="63">
        <v>20</v>
      </c>
      <c r="B24" s="65" t="s">
        <v>302</v>
      </c>
      <c r="C24" s="66">
        <f>C25-C26-C27</f>
        <v>0</v>
      </c>
      <c r="D24" s="60" t="s">
        <v>418</v>
      </c>
    </row>
    <row r="25" spans="1:3" ht="15" customHeight="1">
      <c r="A25" s="63">
        <v>21</v>
      </c>
      <c r="B25" s="67" t="s">
        <v>21</v>
      </c>
      <c r="C25" s="66">
        <v>0</v>
      </c>
    </row>
    <row r="26" spans="1:3" ht="15" customHeight="1">
      <c r="A26" s="63">
        <v>22</v>
      </c>
      <c r="B26" s="67" t="s">
        <v>22</v>
      </c>
      <c r="C26" s="66">
        <v>0</v>
      </c>
    </row>
    <row r="27" spans="1:3" ht="15" customHeight="1">
      <c r="A27" s="63">
        <v>23</v>
      </c>
      <c r="B27" s="67" t="s">
        <v>23</v>
      </c>
      <c r="C27" s="66">
        <v>0</v>
      </c>
    </row>
    <row r="28" spans="1:3" ht="15" customHeight="1">
      <c r="A28" s="63">
        <v>24</v>
      </c>
      <c r="B28" s="67" t="s">
        <v>303</v>
      </c>
      <c r="C28" s="66">
        <v>0</v>
      </c>
    </row>
    <row r="29" spans="1:4" ht="15" customHeight="1">
      <c r="A29" s="63">
        <v>25</v>
      </c>
      <c r="B29" s="65" t="s">
        <v>261</v>
      </c>
      <c r="C29" s="66">
        <f>C30+C37+C38</f>
        <v>0</v>
      </c>
      <c r="D29" s="60" t="s">
        <v>419</v>
      </c>
    </row>
    <row r="30" spans="1:4" ht="15" customHeight="1">
      <c r="A30" s="63">
        <v>26</v>
      </c>
      <c r="B30" s="65" t="s">
        <v>262</v>
      </c>
      <c r="C30" s="66">
        <f>C31+C32+C33+C34+C35+C36</f>
        <v>0</v>
      </c>
      <c r="D30" s="60" t="s">
        <v>420</v>
      </c>
    </row>
    <row r="31" spans="1:3" ht="15" customHeight="1">
      <c r="A31" s="63">
        <v>27</v>
      </c>
      <c r="B31" s="67" t="s">
        <v>304</v>
      </c>
      <c r="C31" s="66">
        <v>0</v>
      </c>
    </row>
    <row r="32" spans="1:3" ht="15" customHeight="1">
      <c r="A32" s="63">
        <v>28</v>
      </c>
      <c r="B32" s="67" t="s">
        <v>305</v>
      </c>
      <c r="C32" s="66">
        <v>0</v>
      </c>
    </row>
    <row r="33" spans="1:3" ht="15" customHeight="1">
      <c r="A33" s="63">
        <v>29</v>
      </c>
      <c r="B33" s="67" t="s">
        <v>306</v>
      </c>
      <c r="C33" s="66">
        <v>0</v>
      </c>
    </row>
    <row r="34" spans="1:3" ht="15" customHeight="1">
      <c r="A34" s="63">
        <v>30</v>
      </c>
      <c r="B34" s="67" t="s">
        <v>307</v>
      </c>
      <c r="C34" s="66">
        <v>0</v>
      </c>
    </row>
    <row r="35" spans="1:3" ht="15" customHeight="1">
      <c r="A35" s="63">
        <v>31</v>
      </c>
      <c r="B35" s="67" t="s">
        <v>308</v>
      </c>
      <c r="C35" s="66">
        <v>0</v>
      </c>
    </row>
    <row r="36" spans="1:3" ht="15" customHeight="1">
      <c r="A36" s="63">
        <v>32</v>
      </c>
      <c r="B36" s="67" t="s">
        <v>301</v>
      </c>
      <c r="C36" s="66">
        <v>0</v>
      </c>
    </row>
    <row r="37" spans="1:3" ht="15" customHeight="1">
      <c r="A37" s="63">
        <v>33</v>
      </c>
      <c r="B37" s="67" t="s">
        <v>309</v>
      </c>
      <c r="C37" s="66">
        <v>0</v>
      </c>
    </row>
    <row r="38" spans="1:3" ht="15" customHeight="1">
      <c r="A38" s="63">
        <v>34</v>
      </c>
      <c r="B38" s="67" t="s">
        <v>310</v>
      </c>
      <c r="C38" s="66">
        <v>0</v>
      </c>
    </row>
    <row r="39" spans="1:4" ht="15" customHeight="1">
      <c r="A39" s="63">
        <v>35</v>
      </c>
      <c r="B39" s="65" t="s">
        <v>263</v>
      </c>
      <c r="C39" s="66">
        <f>C40+C41</f>
        <v>0</v>
      </c>
      <c r="D39" s="60" t="s">
        <v>421</v>
      </c>
    </row>
    <row r="40" spans="1:3" ht="15" customHeight="1">
      <c r="A40" s="63">
        <v>36</v>
      </c>
      <c r="B40" s="67" t="s">
        <v>311</v>
      </c>
      <c r="C40" s="66">
        <v>0</v>
      </c>
    </row>
    <row r="41" spans="1:3" ht="15" customHeight="1">
      <c r="A41" s="63">
        <v>37</v>
      </c>
      <c r="B41" s="67" t="s">
        <v>303</v>
      </c>
      <c r="C41" s="66">
        <v>0</v>
      </c>
    </row>
    <row r="42" spans="1:4" ht="15" customHeight="1">
      <c r="A42" s="63">
        <v>38</v>
      </c>
      <c r="B42" s="65" t="s">
        <v>264</v>
      </c>
      <c r="C42" s="66">
        <f>C43+C44+C45</f>
        <v>0</v>
      </c>
      <c r="D42" s="60" t="s">
        <v>422</v>
      </c>
    </row>
    <row r="43" spans="1:3" ht="15" customHeight="1">
      <c r="A43" s="63">
        <v>39</v>
      </c>
      <c r="B43" s="67" t="s">
        <v>312</v>
      </c>
      <c r="C43" s="66">
        <v>0</v>
      </c>
    </row>
    <row r="44" spans="1:3" ht="15" customHeight="1">
      <c r="A44" s="63">
        <v>40</v>
      </c>
      <c r="B44" s="67" t="s">
        <v>313</v>
      </c>
      <c r="C44" s="66">
        <v>0</v>
      </c>
    </row>
    <row r="45" spans="1:3" ht="15" customHeight="1">
      <c r="A45" s="63">
        <v>41</v>
      </c>
      <c r="B45" s="67" t="s">
        <v>314</v>
      </c>
      <c r="C45" s="66">
        <v>0</v>
      </c>
    </row>
    <row r="46" spans="1:4" ht="15" customHeight="1">
      <c r="A46" s="63">
        <v>42</v>
      </c>
      <c r="B46" s="65" t="s">
        <v>265</v>
      </c>
      <c r="C46" s="66">
        <f>SUM(C47:C52)</f>
        <v>0</v>
      </c>
      <c r="D46" s="60" t="s">
        <v>423</v>
      </c>
    </row>
    <row r="47" spans="1:3" ht="15" customHeight="1">
      <c r="A47" s="63">
        <v>43</v>
      </c>
      <c r="B47" s="67" t="s">
        <v>315</v>
      </c>
      <c r="C47" s="66">
        <v>0</v>
      </c>
    </row>
    <row r="48" spans="1:3" ht="15" customHeight="1">
      <c r="A48" s="63">
        <v>44</v>
      </c>
      <c r="B48" s="67" t="s">
        <v>316</v>
      </c>
      <c r="C48" s="66">
        <v>0</v>
      </c>
    </row>
    <row r="49" spans="1:3" ht="15" customHeight="1">
      <c r="A49" s="63">
        <v>45</v>
      </c>
      <c r="B49" s="67" t="s">
        <v>317</v>
      </c>
      <c r="C49" s="66">
        <v>0</v>
      </c>
    </row>
    <row r="50" spans="1:3" ht="15" customHeight="1">
      <c r="A50" s="63">
        <v>46</v>
      </c>
      <c r="B50" s="67" t="s">
        <v>318</v>
      </c>
      <c r="C50" s="66">
        <v>0</v>
      </c>
    </row>
    <row r="51" spans="1:3" ht="15" customHeight="1">
      <c r="A51" s="63">
        <v>47</v>
      </c>
      <c r="B51" s="67" t="s">
        <v>319</v>
      </c>
      <c r="C51" s="66">
        <v>0</v>
      </c>
    </row>
    <row r="52" spans="1:3" ht="15" customHeight="1">
      <c r="A52" s="63">
        <v>48</v>
      </c>
      <c r="B52" s="67" t="s">
        <v>320</v>
      </c>
      <c r="C52" s="66">
        <v>0</v>
      </c>
    </row>
    <row r="53" spans="1:3" ht="12" customHeight="1">
      <c r="A53" s="68"/>
      <c r="B53" s="69" t="s">
        <v>24</v>
      </c>
      <c r="C53" s="70" t="s">
        <v>25</v>
      </c>
    </row>
    <row r="54" ht="14.25">
      <c r="A54" s="71"/>
    </row>
    <row r="55" ht="14.25">
      <c r="A55" s="72"/>
    </row>
  </sheetData>
  <sheetProtection password="EF5C" sheet="1"/>
  <mergeCells count="2">
    <mergeCell ref="A2:C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G12" sqref="G12"/>
    </sheetView>
  </sheetViews>
  <sheetFormatPr defaultColWidth="9.00390625" defaultRowHeight="14.25"/>
  <cols>
    <col min="2" max="2" width="45.75390625" style="0" customWidth="1"/>
    <col min="3" max="3" width="22.25390625" style="0" customWidth="1"/>
    <col min="4" max="4" width="15.125" style="0" customWidth="1"/>
  </cols>
  <sheetData>
    <row r="1" ht="14.25">
      <c r="A1" t="s">
        <v>467</v>
      </c>
    </row>
    <row r="2" spans="1:3" ht="14.25">
      <c r="A2" s="306" t="s">
        <v>468</v>
      </c>
      <c r="B2" s="306"/>
      <c r="C2" s="306"/>
    </row>
    <row r="3" spans="1:3" ht="14.25">
      <c r="A3" s="9"/>
      <c r="B3" s="9" t="s">
        <v>469</v>
      </c>
      <c r="C3" s="9" t="s">
        <v>470</v>
      </c>
    </row>
    <row r="4" spans="1:3" ht="14.25">
      <c r="A4" s="3" t="s">
        <v>1</v>
      </c>
      <c r="B4" s="3" t="s">
        <v>5</v>
      </c>
      <c r="C4" s="3" t="s">
        <v>26</v>
      </c>
    </row>
    <row r="5" spans="1:4" ht="15" customHeight="1">
      <c r="A5" s="3">
        <v>1</v>
      </c>
      <c r="B5" s="1" t="s">
        <v>471</v>
      </c>
      <c r="C5" s="55">
        <f>SUM(C6:C13)</f>
        <v>0</v>
      </c>
      <c r="D5" s="52" t="s">
        <v>538</v>
      </c>
    </row>
    <row r="6" spans="1:3" ht="15" customHeight="1">
      <c r="A6" s="3">
        <v>2</v>
      </c>
      <c r="B6" s="1" t="s">
        <v>472</v>
      </c>
      <c r="C6" s="55">
        <v>0</v>
      </c>
    </row>
    <row r="7" spans="1:4" ht="15" customHeight="1">
      <c r="A7" s="3">
        <v>3</v>
      </c>
      <c r="B7" s="1" t="s">
        <v>473</v>
      </c>
      <c r="C7" s="55">
        <v>0</v>
      </c>
      <c r="D7" s="12"/>
    </row>
    <row r="8" spans="1:4" ht="15" customHeight="1">
      <c r="A8" s="3">
        <v>4</v>
      </c>
      <c r="B8" s="1" t="s">
        <v>474</v>
      </c>
      <c r="C8" s="55">
        <v>0</v>
      </c>
      <c r="D8" s="12"/>
    </row>
    <row r="9" spans="1:4" ht="15" customHeight="1">
      <c r="A9" s="3">
        <v>5</v>
      </c>
      <c r="B9" s="1" t="s">
        <v>475</v>
      </c>
      <c r="C9" s="55">
        <v>0</v>
      </c>
      <c r="D9" s="12"/>
    </row>
    <row r="10" spans="1:4" ht="15" customHeight="1">
      <c r="A10" s="3">
        <v>6</v>
      </c>
      <c r="B10" s="1" t="s">
        <v>476</v>
      </c>
      <c r="C10" s="55">
        <v>0</v>
      </c>
      <c r="D10" s="12"/>
    </row>
    <row r="11" spans="1:4" ht="15" customHeight="1">
      <c r="A11" s="3">
        <v>7</v>
      </c>
      <c r="B11" s="1" t="s">
        <v>477</v>
      </c>
      <c r="C11" s="55">
        <v>0</v>
      </c>
      <c r="D11" s="12"/>
    </row>
    <row r="12" spans="1:4" ht="15" customHeight="1">
      <c r="A12" s="3">
        <v>8</v>
      </c>
      <c r="B12" s="1" t="s">
        <v>478</v>
      </c>
      <c r="C12" s="55">
        <v>0</v>
      </c>
      <c r="D12" s="12" t="s">
        <v>542</v>
      </c>
    </row>
    <row r="13" spans="1:4" ht="15" customHeight="1">
      <c r="A13" s="3">
        <v>9</v>
      </c>
      <c r="B13" s="1" t="s">
        <v>479</v>
      </c>
      <c r="C13" s="55">
        <v>0</v>
      </c>
      <c r="D13" s="12"/>
    </row>
    <row r="14" spans="1:4" ht="15" customHeight="1">
      <c r="A14" s="3">
        <v>10</v>
      </c>
      <c r="B14" s="1" t="s">
        <v>480</v>
      </c>
      <c r="C14" s="55">
        <f>SUM(C15:C18)</f>
        <v>0</v>
      </c>
      <c r="D14" t="s">
        <v>539</v>
      </c>
    </row>
    <row r="15" spans="1:4" ht="15" customHeight="1">
      <c r="A15" s="3">
        <v>11</v>
      </c>
      <c r="B15" s="1" t="s">
        <v>481</v>
      </c>
      <c r="C15" s="55">
        <v>0</v>
      </c>
      <c r="D15" s="12"/>
    </row>
    <row r="16" spans="1:4" ht="15" customHeight="1">
      <c r="A16" s="3">
        <v>12</v>
      </c>
      <c r="B16" s="1" t="s">
        <v>482</v>
      </c>
      <c r="C16" s="55">
        <v>0</v>
      </c>
      <c r="D16" s="12"/>
    </row>
    <row r="17" spans="1:4" ht="15" customHeight="1">
      <c r="A17" s="3">
        <v>13</v>
      </c>
      <c r="B17" s="1" t="s">
        <v>483</v>
      </c>
      <c r="C17" s="55">
        <v>0</v>
      </c>
      <c r="D17" s="12"/>
    </row>
    <row r="18" spans="1:4" ht="15" customHeight="1">
      <c r="A18" s="3">
        <v>14</v>
      </c>
      <c r="B18" s="1" t="s">
        <v>484</v>
      </c>
      <c r="C18" s="55">
        <v>0</v>
      </c>
      <c r="D18" s="12"/>
    </row>
    <row r="19" spans="1:4" ht="15" customHeight="1">
      <c r="A19" s="3">
        <v>15</v>
      </c>
      <c r="B19" s="39" t="s">
        <v>543</v>
      </c>
      <c r="C19" s="55">
        <f>C5-C14</f>
        <v>0</v>
      </c>
      <c r="D19" t="s">
        <v>540</v>
      </c>
    </row>
    <row r="20" spans="1:4" ht="15" customHeight="1">
      <c r="A20" s="3">
        <v>16</v>
      </c>
      <c r="B20" s="1" t="s">
        <v>485</v>
      </c>
      <c r="C20" s="56">
        <f>IF(C5&lt;&gt;0,C19/C5,0)</f>
        <v>0</v>
      </c>
      <c r="D20" t="s">
        <v>541</v>
      </c>
    </row>
    <row r="21" spans="2:3" ht="14.25">
      <c r="B21" t="s">
        <v>486</v>
      </c>
      <c r="C21" t="s">
        <v>487</v>
      </c>
    </row>
  </sheetData>
  <sheetProtection password="EF5C" sheet="1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00390625" defaultRowHeight="14.25"/>
  <cols>
    <col min="1" max="1" width="6.125" style="0" customWidth="1"/>
    <col min="2" max="2" width="39.75390625" style="0" customWidth="1"/>
    <col min="3" max="3" width="21.75390625" style="0" customWidth="1"/>
    <col min="4" max="4" width="22.50390625" style="155" customWidth="1"/>
  </cols>
  <sheetData>
    <row r="1" ht="14.25">
      <c r="A1" t="s">
        <v>488</v>
      </c>
    </row>
    <row r="2" spans="1:3" ht="14.25">
      <c r="A2" s="306" t="s">
        <v>489</v>
      </c>
      <c r="B2" s="306"/>
      <c r="C2" s="306"/>
    </row>
    <row r="3" spans="1:4" s="179" customFormat="1" ht="14.25">
      <c r="A3" s="179" t="s">
        <v>490</v>
      </c>
      <c r="D3" s="180"/>
    </row>
    <row r="4" spans="1:3" ht="14.25">
      <c r="A4" s="3" t="s">
        <v>1</v>
      </c>
      <c r="B4" s="3" t="s">
        <v>438</v>
      </c>
      <c r="C4" s="3" t="s">
        <v>439</v>
      </c>
    </row>
    <row r="5" spans="1:3" ht="15" customHeight="1">
      <c r="A5" s="3">
        <v>1</v>
      </c>
      <c r="B5" s="53" t="s">
        <v>491</v>
      </c>
      <c r="C5" s="80">
        <f>C6+C11+C16</f>
        <v>0</v>
      </c>
    </row>
    <row r="6" spans="1:3" ht="15" customHeight="1">
      <c r="A6" s="3">
        <v>2</v>
      </c>
      <c r="B6" s="53" t="s">
        <v>492</v>
      </c>
      <c r="C6" s="80">
        <f>C7+C8+C9+C10</f>
        <v>0</v>
      </c>
    </row>
    <row r="7" spans="1:3" ht="15" customHeight="1">
      <c r="A7" s="3">
        <v>3</v>
      </c>
      <c r="B7" s="39" t="s">
        <v>493</v>
      </c>
      <c r="C7" s="81">
        <v>0</v>
      </c>
    </row>
    <row r="8" spans="1:3" ht="15" customHeight="1">
      <c r="A8" s="3">
        <v>4</v>
      </c>
      <c r="B8" s="39" t="s">
        <v>494</v>
      </c>
      <c r="C8" s="81">
        <v>0</v>
      </c>
    </row>
    <row r="9" spans="1:3" ht="15" customHeight="1">
      <c r="A9" s="3">
        <v>5</v>
      </c>
      <c r="B9" s="39" t="s">
        <v>495</v>
      </c>
      <c r="C9" s="81">
        <v>0</v>
      </c>
    </row>
    <row r="10" spans="1:3" ht="15" customHeight="1">
      <c r="A10" s="3">
        <v>6</v>
      </c>
      <c r="B10" s="39" t="s">
        <v>496</v>
      </c>
      <c r="C10" s="81">
        <v>0</v>
      </c>
    </row>
    <row r="11" spans="1:3" ht="15" customHeight="1">
      <c r="A11" s="3">
        <v>7</v>
      </c>
      <c r="B11" s="53" t="s">
        <v>497</v>
      </c>
      <c r="C11" s="80">
        <f>C12+C13+C14+C15</f>
        <v>0</v>
      </c>
    </row>
    <row r="12" spans="1:3" ht="15" customHeight="1">
      <c r="A12" s="3">
        <v>8</v>
      </c>
      <c r="B12" s="39" t="s">
        <v>498</v>
      </c>
      <c r="C12" s="81">
        <v>0</v>
      </c>
    </row>
    <row r="13" spans="1:3" ht="15" customHeight="1">
      <c r="A13" s="3">
        <v>9</v>
      </c>
      <c r="B13" s="39" t="s">
        <v>499</v>
      </c>
      <c r="C13" s="81">
        <v>0</v>
      </c>
    </row>
    <row r="14" spans="1:3" ht="15" customHeight="1">
      <c r="A14" s="3">
        <v>10</v>
      </c>
      <c r="B14" s="39" t="s">
        <v>500</v>
      </c>
      <c r="C14" s="81">
        <v>0</v>
      </c>
    </row>
    <row r="15" spans="1:3" ht="15" customHeight="1">
      <c r="A15" s="3">
        <v>11</v>
      </c>
      <c r="B15" s="39" t="s">
        <v>501</v>
      </c>
      <c r="C15" s="81">
        <v>0</v>
      </c>
    </row>
    <row r="16" spans="1:3" ht="15" customHeight="1">
      <c r="A16" s="3">
        <v>12</v>
      </c>
      <c r="B16" s="53" t="s">
        <v>502</v>
      </c>
      <c r="C16" s="80">
        <f>C17+C18+C19</f>
        <v>0</v>
      </c>
    </row>
    <row r="17" spans="1:3" ht="15" customHeight="1">
      <c r="A17" s="3">
        <v>13</v>
      </c>
      <c r="B17" s="39" t="s">
        <v>503</v>
      </c>
      <c r="C17" s="81">
        <v>0</v>
      </c>
    </row>
    <row r="18" spans="1:3" ht="15" customHeight="1">
      <c r="A18" s="3">
        <v>14</v>
      </c>
      <c r="B18" s="39" t="s">
        <v>504</v>
      </c>
      <c r="C18" s="81">
        <v>0</v>
      </c>
    </row>
    <row r="19" spans="1:3" ht="15" customHeight="1">
      <c r="A19" s="3">
        <v>15</v>
      </c>
      <c r="B19" s="39" t="s">
        <v>505</v>
      </c>
      <c r="C19" s="81">
        <v>0</v>
      </c>
    </row>
    <row r="20" spans="1:3" ht="15" customHeight="1">
      <c r="A20" s="3">
        <v>16</v>
      </c>
      <c r="B20" s="53" t="s">
        <v>544</v>
      </c>
      <c r="C20" s="80">
        <f>C21+C22+C23+C24+C25+C26+C27+C28</f>
        <v>0</v>
      </c>
    </row>
    <row r="21" spans="1:3" ht="15" customHeight="1">
      <c r="A21" s="3">
        <v>17</v>
      </c>
      <c r="B21" s="39" t="s">
        <v>506</v>
      </c>
      <c r="C21" s="81">
        <v>0</v>
      </c>
    </row>
    <row r="22" spans="1:3" ht="15" customHeight="1">
      <c r="A22" s="3">
        <v>18</v>
      </c>
      <c r="B22" s="39" t="s">
        <v>364</v>
      </c>
      <c r="C22" s="81">
        <v>0</v>
      </c>
    </row>
    <row r="23" spans="1:3" ht="15" customHeight="1">
      <c r="A23" s="3">
        <v>19</v>
      </c>
      <c r="B23" s="39" t="s">
        <v>507</v>
      </c>
      <c r="C23" s="81">
        <v>0</v>
      </c>
    </row>
    <row r="24" spans="1:3" ht="15" customHeight="1">
      <c r="A24" s="3">
        <v>20</v>
      </c>
      <c r="B24" s="39" t="s">
        <v>508</v>
      </c>
      <c r="C24" s="81">
        <v>0</v>
      </c>
    </row>
    <row r="25" spans="1:3" ht="15" customHeight="1">
      <c r="A25" s="3">
        <v>21</v>
      </c>
      <c r="B25" s="39" t="s">
        <v>509</v>
      </c>
      <c r="C25" s="81">
        <v>0</v>
      </c>
    </row>
    <row r="26" spans="1:3" ht="15" customHeight="1">
      <c r="A26" s="3">
        <v>22</v>
      </c>
      <c r="B26" s="39" t="s">
        <v>510</v>
      </c>
      <c r="C26" s="81">
        <v>0</v>
      </c>
    </row>
    <row r="27" spans="1:3" ht="15" customHeight="1">
      <c r="A27" s="3">
        <v>23</v>
      </c>
      <c r="B27" s="39" t="s">
        <v>511</v>
      </c>
      <c r="C27" s="81">
        <v>0</v>
      </c>
    </row>
    <row r="28" spans="1:3" ht="15" customHeight="1">
      <c r="A28" s="3">
        <v>24</v>
      </c>
      <c r="B28" s="39" t="s">
        <v>512</v>
      </c>
      <c r="C28" s="81">
        <v>0</v>
      </c>
    </row>
    <row r="29" spans="1:3" ht="15" customHeight="1">
      <c r="A29" s="3">
        <v>25</v>
      </c>
      <c r="B29" s="53" t="s">
        <v>545</v>
      </c>
      <c r="C29" s="80">
        <f>C30+C31+C32</f>
        <v>0</v>
      </c>
    </row>
    <row r="30" spans="1:3" ht="15" customHeight="1">
      <c r="A30" s="3">
        <v>26</v>
      </c>
      <c r="B30" s="39" t="s">
        <v>513</v>
      </c>
      <c r="C30" s="81">
        <v>0</v>
      </c>
    </row>
    <row r="31" spans="1:3" ht="15" customHeight="1">
      <c r="A31" s="3">
        <v>27</v>
      </c>
      <c r="B31" s="39" t="s">
        <v>514</v>
      </c>
      <c r="C31" s="81">
        <v>0</v>
      </c>
    </row>
    <row r="32" spans="1:3" ht="15" customHeight="1">
      <c r="A32" s="3">
        <v>28</v>
      </c>
      <c r="B32" s="39" t="s">
        <v>515</v>
      </c>
      <c r="C32" s="81">
        <v>0</v>
      </c>
    </row>
    <row r="33" spans="2:4" s="179" customFormat="1" ht="14.25">
      <c r="B33" s="181" t="s">
        <v>719</v>
      </c>
      <c r="D33" s="180"/>
    </row>
  </sheetData>
  <sheetProtection password="EF5C" sheet="1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5.875" style="0" customWidth="1"/>
    <col min="2" max="2" width="51.00390625" style="0" customWidth="1"/>
    <col min="3" max="3" width="21.875" style="0" customWidth="1"/>
    <col min="4" max="4" width="33.625" style="0" customWidth="1"/>
  </cols>
  <sheetData>
    <row r="1" ht="14.25">
      <c r="A1" t="s">
        <v>267</v>
      </c>
    </row>
    <row r="2" spans="1:3" ht="14.25">
      <c r="A2" s="306" t="s">
        <v>27</v>
      </c>
      <c r="B2" s="306"/>
      <c r="C2" s="306"/>
    </row>
    <row r="3" spans="1:3" ht="14.25">
      <c r="A3" s="9" t="s">
        <v>224</v>
      </c>
      <c r="B3" s="26" t="s">
        <v>321</v>
      </c>
      <c r="C3" s="9" t="s">
        <v>268</v>
      </c>
    </row>
    <row r="4" spans="1:3" ht="12" customHeight="1">
      <c r="A4" s="8" t="s">
        <v>1</v>
      </c>
      <c r="B4" s="8" t="s">
        <v>28</v>
      </c>
      <c r="C4" s="8" t="s">
        <v>29</v>
      </c>
    </row>
    <row r="5" spans="1:4" ht="15" customHeight="1">
      <c r="A5" s="8">
        <v>1</v>
      </c>
      <c r="B5" s="46" t="s">
        <v>322</v>
      </c>
      <c r="C5" s="57">
        <f>C6+C21+C35+C42</f>
        <v>0</v>
      </c>
      <c r="D5" t="s">
        <v>424</v>
      </c>
    </row>
    <row r="6" spans="1:4" ht="15" customHeight="1">
      <c r="A6" s="8">
        <v>2</v>
      </c>
      <c r="B6" s="46" t="s">
        <v>323</v>
      </c>
      <c r="C6" s="57">
        <f>C7+C15+C19+C20</f>
        <v>0</v>
      </c>
      <c r="D6" t="s">
        <v>425</v>
      </c>
    </row>
    <row r="7" spans="1:4" ht="15" customHeight="1">
      <c r="A7" s="8">
        <v>3</v>
      </c>
      <c r="B7" s="46" t="s">
        <v>324</v>
      </c>
      <c r="C7" s="57">
        <f>SUM(C8:C14)</f>
        <v>0</v>
      </c>
      <c r="D7" t="s">
        <v>426</v>
      </c>
    </row>
    <row r="8" spans="1:3" ht="15" customHeight="1">
      <c r="A8" s="8">
        <v>4</v>
      </c>
      <c r="B8" s="4" t="s">
        <v>325</v>
      </c>
      <c r="C8" s="57">
        <v>0</v>
      </c>
    </row>
    <row r="9" spans="1:3" ht="15" customHeight="1">
      <c r="A9" s="8">
        <v>5</v>
      </c>
      <c r="B9" s="4" t="s">
        <v>326</v>
      </c>
      <c r="C9" s="57">
        <v>0</v>
      </c>
    </row>
    <row r="10" spans="1:3" ht="15" customHeight="1">
      <c r="A10" s="8">
        <v>6</v>
      </c>
      <c r="B10" s="4" t="s">
        <v>327</v>
      </c>
      <c r="C10" s="57">
        <v>0</v>
      </c>
    </row>
    <row r="11" spans="1:3" ht="15" customHeight="1">
      <c r="A11" s="8">
        <v>7</v>
      </c>
      <c r="B11" s="4" t="s">
        <v>328</v>
      </c>
      <c r="C11" s="57">
        <v>0</v>
      </c>
    </row>
    <row r="12" spans="1:3" ht="15" customHeight="1">
      <c r="A12" s="8">
        <v>8</v>
      </c>
      <c r="B12" s="4" t="s">
        <v>329</v>
      </c>
      <c r="C12" s="57">
        <v>0</v>
      </c>
    </row>
    <row r="13" spans="1:3" ht="15" customHeight="1">
      <c r="A13" s="8">
        <v>9</v>
      </c>
      <c r="B13" s="4" t="s">
        <v>330</v>
      </c>
      <c r="C13" s="57">
        <v>0</v>
      </c>
    </row>
    <row r="14" spans="1:3" ht="15" customHeight="1">
      <c r="A14" s="8">
        <v>10</v>
      </c>
      <c r="B14" s="4" t="s">
        <v>331</v>
      </c>
      <c r="C14" s="57">
        <v>0</v>
      </c>
    </row>
    <row r="15" spans="1:4" ht="15" customHeight="1">
      <c r="A15" s="8">
        <v>11</v>
      </c>
      <c r="B15" s="46" t="s">
        <v>332</v>
      </c>
      <c r="C15" s="57">
        <f>C16+C17+C18</f>
        <v>0</v>
      </c>
      <c r="D15" t="s">
        <v>427</v>
      </c>
    </row>
    <row r="16" spans="1:3" ht="15" customHeight="1">
      <c r="A16" s="8">
        <v>12</v>
      </c>
      <c r="B16" s="4" t="s">
        <v>333</v>
      </c>
      <c r="C16" s="57">
        <v>0</v>
      </c>
    </row>
    <row r="17" spans="1:3" ht="15" customHeight="1">
      <c r="A17" s="8">
        <v>13</v>
      </c>
      <c r="B17" s="4" t="s">
        <v>334</v>
      </c>
      <c r="C17" s="57">
        <v>0</v>
      </c>
    </row>
    <row r="18" spans="1:3" ht="15" customHeight="1">
      <c r="A18" s="8">
        <v>14</v>
      </c>
      <c r="B18" s="4" t="s">
        <v>335</v>
      </c>
      <c r="C18" s="57">
        <v>0</v>
      </c>
    </row>
    <row r="19" spans="1:3" ht="15" customHeight="1">
      <c r="A19" s="8">
        <v>15</v>
      </c>
      <c r="B19" s="4" t="s">
        <v>336</v>
      </c>
      <c r="C19" s="57">
        <v>0</v>
      </c>
    </row>
    <row r="20" spans="1:3" ht="15" customHeight="1">
      <c r="A20" s="8">
        <v>16</v>
      </c>
      <c r="B20" s="4" t="s">
        <v>337</v>
      </c>
      <c r="C20" s="57">
        <v>0</v>
      </c>
    </row>
    <row r="21" spans="1:4" ht="15" customHeight="1">
      <c r="A21" s="8">
        <v>17</v>
      </c>
      <c r="B21" s="46" t="s">
        <v>338</v>
      </c>
      <c r="C21" s="57">
        <f>C22+C34</f>
        <v>0</v>
      </c>
      <c r="D21" t="s">
        <v>428</v>
      </c>
    </row>
    <row r="22" spans="1:4" ht="15" customHeight="1">
      <c r="A22" s="8">
        <v>18</v>
      </c>
      <c r="B22" s="46" t="s">
        <v>339</v>
      </c>
      <c r="C22" s="57">
        <f>C23+C24-C25+C26-C27+C28+C29+C30+C31-C32+C33</f>
        <v>0</v>
      </c>
      <c r="D22" t="s">
        <v>429</v>
      </c>
    </row>
    <row r="23" spans="1:3" ht="15" customHeight="1">
      <c r="A23" s="8">
        <v>19</v>
      </c>
      <c r="B23" s="4" t="s">
        <v>340</v>
      </c>
      <c r="C23" s="57">
        <v>0</v>
      </c>
    </row>
    <row r="24" spans="1:3" ht="15" customHeight="1">
      <c r="A24" s="8">
        <v>20</v>
      </c>
      <c r="B24" s="4" t="s">
        <v>341</v>
      </c>
      <c r="C24" s="57">
        <v>0</v>
      </c>
    </row>
    <row r="25" spans="1:3" ht="15" customHeight="1">
      <c r="A25" s="8">
        <v>21</v>
      </c>
      <c r="B25" s="4" t="s">
        <v>342</v>
      </c>
      <c r="C25" s="57">
        <v>0</v>
      </c>
    </row>
    <row r="26" spans="1:3" ht="15" customHeight="1">
      <c r="A26" s="8">
        <v>22</v>
      </c>
      <c r="B26" s="4" t="s">
        <v>343</v>
      </c>
      <c r="C26" s="57">
        <v>0</v>
      </c>
    </row>
    <row r="27" spans="1:3" ht="15" customHeight="1">
      <c r="A27" s="8">
        <v>23</v>
      </c>
      <c r="B27" s="4" t="s">
        <v>344</v>
      </c>
      <c r="C27" s="57">
        <v>0</v>
      </c>
    </row>
    <row r="28" spans="1:3" ht="15" customHeight="1">
      <c r="A28" s="8">
        <v>24</v>
      </c>
      <c r="B28" s="4" t="s">
        <v>345</v>
      </c>
      <c r="C28" s="57">
        <v>0</v>
      </c>
    </row>
    <row r="29" spans="1:3" ht="15" customHeight="1">
      <c r="A29" s="8">
        <v>25</v>
      </c>
      <c r="B29" s="4" t="s">
        <v>346</v>
      </c>
      <c r="C29" s="57">
        <v>0</v>
      </c>
    </row>
    <row r="30" spans="1:3" ht="15" customHeight="1">
      <c r="A30" s="8">
        <v>26</v>
      </c>
      <c r="B30" s="4" t="s">
        <v>347</v>
      </c>
      <c r="C30" s="57">
        <v>0</v>
      </c>
    </row>
    <row r="31" spans="1:3" ht="15" customHeight="1">
      <c r="A31" s="8">
        <v>27</v>
      </c>
      <c r="B31" s="4" t="s">
        <v>348</v>
      </c>
      <c r="C31" s="57">
        <v>0</v>
      </c>
    </row>
    <row r="32" spans="1:3" ht="15" customHeight="1">
      <c r="A32" s="8">
        <v>28</v>
      </c>
      <c r="B32" s="4" t="s">
        <v>349</v>
      </c>
      <c r="C32" s="57">
        <v>0</v>
      </c>
    </row>
    <row r="33" spans="1:3" ht="15" customHeight="1">
      <c r="A33" s="8">
        <v>29</v>
      </c>
      <c r="B33" s="4" t="s">
        <v>350</v>
      </c>
      <c r="C33" s="57">
        <v>0</v>
      </c>
    </row>
    <row r="34" spans="1:3" ht="15" customHeight="1">
      <c r="A34" s="8">
        <v>30</v>
      </c>
      <c r="B34" s="4" t="s">
        <v>351</v>
      </c>
      <c r="C34" s="57">
        <v>0</v>
      </c>
    </row>
    <row r="35" spans="1:4" ht="15" customHeight="1">
      <c r="A35" s="8">
        <v>31</v>
      </c>
      <c r="B35" s="46" t="s">
        <v>352</v>
      </c>
      <c r="C35" s="57">
        <f>C36+C40+C41</f>
        <v>0</v>
      </c>
      <c r="D35" t="s">
        <v>430</v>
      </c>
    </row>
    <row r="36" spans="1:4" ht="15" customHeight="1">
      <c r="A36" s="8">
        <v>32</v>
      </c>
      <c r="B36" s="46" t="s">
        <v>353</v>
      </c>
      <c r="C36" s="57">
        <f>C37+C38+C39</f>
        <v>0</v>
      </c>
      <c r="D36" t="s">
        <v>431</v>
      </c>
    </row>
    <row r="37" spans="1:3" ht="15" customHeight="1">
      <c r="A37" s="8">
        <v>33</v>
      </c>
      <c r="B37" s="4" t="s">
        <v>354</v>
      </c>
      <c r="C37" s="57">
        <v>0</v>
      </c>
    </row>
    <row r="38" spans="1:3" ht="15" customHeight="1">
      <c r="A38" s="8">
        <v>34</v>
      </c>
      <c r="B38" s="4" t="s">
        <v>355</v>
      </c>
      <c r="C38" s="57">
        <v>0</v>
      </c>
    </row>
    <row r="39" spans="1:3" ht="15" customHeight="1">
      <c r="A39" s="8">
        <v>35</v>
      </c>
      <c r="B39" s="4" t="s">
        <v>335</v>
      </c>
      <c r="C39" s="57">
        <v>0</v>
      </c>
    </row>
    <row r="40" spans="1:3" ht="15" customHeight="1">
      <c r="A40" s="8">
        <v>36</v>
      </c>
      <c r="B40" s="4" t="s">
        <v>356</v>
      </c>
      <c r="C40" s="57">
        <v>0</v>
      </c>
    </row>
    <row r="41" spans="1:3" ht="15" customHeight="1">
      <c r="A41" s="8">
        <v>37</v>
      </c>
      <c r="B41" s="4" t="s">
        <v>357</v>
      </c>
      <c r="C41" s="57">
        <v>0</v>
      </c>
    </row>
    <row r="42" spans="1:4" ht="15" customHeight="1">
      <c r="A42" s="8">
        <v>38</v>
      </c>
      <c r="B42" s="46" t="s">
        <v>358</v>
      </c>
      <c r="C42" s="57">
        <f>C43+C44</f>
        <v>0</v>
      </c>
      <c r="D42" t="s">
        <v>432</v>
      </c>
    </row>
    <row r="43" spans="1:3" ht="15" customHeight="1">
      <c r="A43" s="8">
        <v>39</v>
      </c>
      <c r="B43" s="4" t="s">
        <v>359</v>
      </c>
      <c r="C43" s="57">
        <v>0</v>
      </c>
    </row>
    <row r="44" spans="1:3" ht="15" customHeight="1">
      <c r="A44" s="8">
        <v>40</v>
      </c>
      <c r="B44" s="4" t="s">
        <v>351</v>
      </c>
      <c r="C44" s="57">
        <v>0</v>
      </c>
    </row>
    <row r="45" spans="1:4" ht="15" customHeight="1">
      <c r="A45" s="8">
        <v>41</v>
      </c>
      <c r="B45" s="46" t="s">
        <v>269</v>
      </c>
      <c r="C45" s="57">
        <f>C46+C47+C48</f>
        <v>0</v>
      </c>
      <c r="D45" t="s">
        <v>433</v>
      </c>
    </row>
    <row r="46" spans="1:3" ht="15" customHeight="1">
      <c r="A46" s="8">
        <v>42</v>
      </c>
      <c r="B46" s="4" t="s">
        <v>360</v>
      </c>
      <c r="C46" s="57">
        <v>0</v>
      </c>
    </row>
    <row r="47" spans="1:3" ht="15" customHeight="1">
      <c r="A47" s="8">
        <v>43</v>
      </c>
      <c r="B47" s="4" t="s">
        <v>361</v>
      </c>
      <c r="C47" s="57">
        <v>0</v>
      </c>
    </row>
    <row r="48" spans="1:3" ht="15" customHeight="1">
      <c r="A48" s="8">
        <v>44</v>
      </c>
      <c r="B48" s="4" t="s">
        <v>362</v>
      </c>
      <c r="C48" s="57">
        <v>0</v>
      </c>
    </row>
    <row r="49" spans="1:4" ht="15" customHeight="1">
      <c r="A49" s="8">
        <v>45</v>
      </c>
      <c r="B49" s="46" t="s">
        <v>270</v>
      </c>
      <c r="C49" s="58">
        <f>C50+C51+C52+C53+C54</f>
        <v>0</v>
      </c>
      <c r="D49" t="s">
        <v>434</v>
      </c>
    </row>
    <row r="50" spans="1:3" ht="15" customHeight="1">
      <c r="A50" s="8">
        <v>46</v>
      </c>
      <c r="B50" s="4" t="s">
        <v>363</v>
      </c>
      <c r="C50" s="59">
        <v>0</v>
      </c>
    </row>
    <row r="51" spans="1:3" ht="15" customHeight="1">
      <c r="A51" s="8">
        <v>47</v>
      </c>
      <c r="B51" s="4" t="s">
        <v>364</v>
      </c>
      <c r="C51" s="59">
        <v>0</v>
      </c>
    </row>
    <row r="52" spans="1:3" ht="15" customHeight="1">
      <c r="A52" s="8">
        <v>48</v>
      </c>
      <c r="B52" s="4" t="s">
        <v>365</v>
      </c>
      <c r="C52" s="59">
        <v>0</v>
      </c>
    </row>
    <row r="53" spans="1:3" ht="15" customHeight="1">
      <c r="A53" s="8">
        <v>49</v>
      </c>
      <c r="B53" s="4" t="s">
        <v>366</v>
      </c>
      <c r="C53" s="59">
        <v>0</v>
      </c>
    </row>
    <row r="54" spans="1:3" ht="15" customHeight="1">
      <c r="A54" s="8">
        <v>50</v>
      </c>
      <c r="B54" s="4" t="s">
        <v>367</v>
      </c>
      <c r="C54" s="59">
        <v>0</v>
      </c>
    </row>
    <row r="55" spans="1:3" ht="12" customHeight="1">
      <c r="A55" s="27"/>
      <c r="B55" s="7" t="s">
        <v>30</v>
      </c>
      <c r="C55" s="7" t="s">
        <v>25</v>
      </c>
    </row>
    <row r="56" ht="14.25">
      <c r="A56" s="11"/>
    </row>
    <row r="57" ht="14.25">
      <c r="A57" s="9"/>
    </row>
  </sheetData>
  <sheetProtection password="EF5C" sheet="1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6.625" style="0" customWidth="1"/>
    <col min="2" max="2" width="46.50390625" style="0" customWidth="1"/>
    <col min="3" max="3" width="24.625" style="0" customWidth="1"/>
  </cols>
  <sheetData>
    <row r="1" ht="14.25">
      <c r="A1" t="s">
        <v>516</v>
      </c>
    </row>
    <row r="2" spans="1:3" ht="14.25">
      <c r="A2" s="306" t="s">
        <v>517</v>
      </c>
      <c r="B2" s="306"/>
      <c r="C2" s="306"/>
    </row>
    <row r="4" spans="1:3" ht="14.25">
      <c r="A4" s="2"/>
      <c r="B4" s="51" t="s">
        <v>518</v>
      </c>
      <c r="C4" s="2" t="s">
        <v>470</v>
      </c>
    </row>
    <row r="5" spans="1:3" ht="14.25">
      <c r="A5" s="3" t="s">
        <v>1</v>
      </c>
      <c r="B5" s="3" t="s">
        <v>5</v>
      </c>
      <c r="C5" s="3" t="s">
        <v>26</v>
      </c>
    </row>
    <row r="6" spans="1:4" ht="15" customHeight="1">
      <c r="A6" s="3">
        <v>1</v>
      </c>
      <c r="B6" s="1" t="s">
        <v>519</v>
      </c>
      <c r="C6" s="55">
        <f>SUM(C7:C15)</f>
        <v>0</v>
      </c>
      <c r="D6" t="s">
        <v>535</v>
      </c>
    </row>
    <row r="7" spans="1:4" ht="15" customHeight="1">
      <c r="A7" s="3">
        <v>2</v>
      </c>
      <c r="B7" s="1" t="s">
        <v>520</v>
      </c>
      <c r="C7" s="55">
        <v>0</v>
      </c>
      <c r="D7" s="12"/>
    </row>
    <row r="8" spans="1:4" ht="15" customHeight="1">
      <c r="A8" s="3">
        <v>3</v>
      </c>
      <c r="B8" s="1" t="s">
        <v>521</v>
      </c>
      <c r="C8" s="55">
        <v>0</v>
      </c>
      <c r="D8" s="12"/>
    </row>
    <row r="9" spans="1:4" ht="15" customHeight="1">
      <c r="A9" s="3">
        <v>4</v>
      </c>
      <c r="B9" s="1" t="s">
        <v>522</v>
      </c>
      <c r="C9" s="55">
        <v>0</v>
      </c>
      <c r="D9" s="12"/>
    </row>
    <row r="10" spans="1:4" ht="15" customHeight="1">
      <c r="A10" s="3">
        <v>5</v>
      </c>
      <c r="B10" s="1" t="s">
        <v>523</v>
      </c>
      <c r="C10" s="55">
        <v>0</v>
      </c>
      <c r="D10" s="12"/>
    </row>
    <row r="11" spans="1:4" ht="15" customHeight="1">
      <c r="A11" s="3">
        <v>6</v>
      </c>
      <c r="B11" s="1" t="s">
        <v>524</v>
      </c>
      <c r="C11" s="55">
        <v>0</v>
      </c>
      <c r="D11" s="12"/>
    </row>
    <row r="12" spans="1:4" ht="15" customHeight="1">
      <c r="A12" s="3">
        <v>7</v>
      </c>
      <c r="B12" s="1" t="s">
        <v>525</v>
      </c>
      <c r="C12" s="55">
        <v>0</v>
      </c>
      <c r="D12" s="12"/>
    </row>
    <row r="13" spans="1:4" ht="15" customHeight="1">
      <c r="A13" s="3">
        <v>8</v>
      </c>
      <c r="B13" s="1" t="s">
        <v>526</v>
      </c>
      <c r="C13" s="55">
        <v>0</v>
      </c>
      <c r="D13" s="12"/>
    </row>
    <row r="14" spans="1:4" ht="15" customHeight="1">
      <c r="A14" s="3">
        <v>9</v>
      </c>
      <c r="B14" s="1" t="s">
        <v>527</v>
      </c>
      <c r="C14" s="55">
        <v>0</v>
      </c>
      <c r="D14" s="12"/>
    </row>
    <row r="15" spans="1:4" ht="15" customHeight="1">
      <c r="A15" s="3">
        <v>10</v>
      </c>
      <c r="B15" s="1" t="s">
        <v>528</v>
      </c>
      <c r="C15" s="55">
        <v>0</v>
      </c>
      <c r="D15" s="12"/>
    </row>
    <row r="16" spans="1:4" ht="15" customHeight="1">
      <c r="A16" s="3">
        <v>11</v>
      </c>
      <c r="B16" s="1" t="s">
        <v>529</v>
      </c>
      <c r="C16" s="55">
        <v>0</v>
      </c>
      <c r="D16" s="12"/>
    </row>
    <row r="17" spans="1:4" ht="15" customHeight="1">
      <c r="A17" s="3">
        <v>12</v>
      </c>
      <c r="B17" s="39" t="s">
        <v>530</v>
      </c>
      <c r="C17" s="55">
        <v>0</v>
      </c>
      <c r="D17" s="12"/>
    </row>
    <row r="18" spans="1:4" ht="15" customHeight="1">
      <c r="A18" s="3">
        <v>13</v>
      </c>
      <c r="B18" s="39" t="s">
        <v>531</v>
      </c>
      <c r="C18" s="55">
        <v>0</v>
      </c>
      <c r="D18" s="45" t="s">
        <v>536</v>
      </c>
    </row>
    <row r="19" spans="1:4" ht="15" customHeight="1">
      <c r="A19" s="3">
        <v>14</v>
      </c>
      <c r="B19" s="1" t="s">
        <v>532</v>
      </c>
      <c r="C19" s="55">
        <f>C6-C16</f>
        <v>0</v>
      </c>
      <c r="D19" s="49" t="s">
        <v>537</v>
      </c>
    </row>
    <row r="20" spans="2:3" ht="14.25">
      <c r="B20" t="s">
        <v>533</v>
      </c>
      <c r="C20" t="s">
        <v>534</v>
      </c>
    </row>
  </sheetData>
  <sheetProtection password="EF5C" sheet="1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64" sqref="C64"/>
    </sheetView>
  </sheetViews>
  <sheetFormatPr defaultColWidth="9.00390625" defaultRowHeight="14.25"/>
  <cols>
    <col min="1" max="1" width="2.00390625" style="0" customWidth="1"/>
    <col min="2" max="2" width="3.00390625" style="0" customWidth="1"/>
    <col min="3" max="3" width="40.25390625" style="0" customWidth="1"/>
    <col min="4" max="7" width="15.625" style="10" customWidth="1"/>
    <col min="8" max="8" width="13.25390625" style="155" customWidth="1"/>
  </cols>
  <sheetData>
    <row r="1" spans="1:7" ht="14.25">
      <c r="A1" s="7"/>
      <c r="B1" s="7" t="s">
        <v>31</v>
      </c>
      <c r="C1" s="7"/>
      <c r="D1" s="28"/>
      <c r="E1" s="28"/>
      <c r="F1" s="28"/>
      <c r="G1" s="28"/>
    </row>
    <row r="2" spans="1:7" ht="14.25">
      <c r="A2" s="306" t="s">
        <v>546</v>
      </c>
      <c r="B2" s="306"/>
      <c r="C2" s="306"/>
      <c r="D2" s="306"/>
      <c r="E2" s="306"/>
      <c r="F2" s="306"/>
      <c r="G2" s="306"/>
    </row>
    <row r="3" spans="1:8" s="179" customFormat="1" ht="16.5" customHeight="1">
      <c r="A3" s="182"/>
      <c r="B3" s="182"/>
      <c r="C3" s="182" t="s">
        <v>271</v>
      </c>
      <c r="D3" s="183"/>
      <c r="E3" s="183"/>
      <c r="F3" s="183"/>
      <c r="G3" s="183"/>
      <c r="H3" s="180"/>
    </row>
    <row r="4" spans="1:8" ht="9.75" customHeight="1">
      <c r="A4" s="310"/>
      <c r="B4" s="308" t="s">
        <v>1</v>
      </c>
      <c r="C4" s="308" t="s">
        <v>5</v>
      </c>
      <c r="D4" s="31" t="s">
        <v>32</v>
      </c>
      <c r="E4" s="31" t="s">
        <v>33</v>
      </c>
      <c r="F4" s="31" t="s">
        <v>34</v>
      </c>
      <c r="G4" s="31" t="s">
        <v>35</v>
      </c>
      <c r="H4" s="157"/>
    </row>
    <row r="5" spans="1:7" ht="9.75" customHeight="1">
      <c r="A5" s="311"/>
      <c r="B5" s="309"/>
      <c r="C5" s="309"/>
      <c r="D5" s="31">
        <v>1</v>
      </c>
      <c r="E5" s="31">
        <v>2</v>
      </c>
      <c r="F5" s="31">
        <v>3</v>
      </c>
      <c r="G5" s="31">
        <v>4</v>
      </c>
    </row>
    <row r="6" spans="1:7" ht="15" customHeight="1">
      <c r="A6" s="44"/>
      <c r="B6" s="32">
        <v>1</v>
      </c>
      <c r="C6" s="32" t="s">
        <v>36</v>
      </c>
      <c r="D6" s="83" t="s">
        <v>547</v>
      </c>
      <c r="E6" s="84" t="s">
        <v>547</v>
      </c>
      <c r="F6" s="84">
        <f>F7+F8+F9+F10+F12+F13+F14+F15+F16+F18+F24</f>
        <v>0</v>
      </c>
      <c r="G6" s="84">
        <f>G10+G11+G12+G13+G14+G15+G16+G17+G19+G20+G21+G22+G23+G24</f>
        <v>0</v>
      </c>
    </row>
    <row r="7" spans="1:7" ht="15" customHeight="1">
      <c r="A7" s="44"/>
      <c r="B7" s="32">
        <v>2</v>
      </c>
      <c r="C7" s="32" t="s">
        <v>272</v>
      </c>
      <c r="D7" s="83" t="s">
        <v>547</v>
      </c>
      <c r="E7" s="84" t="s">
        <v>547</v>
      </c>
      <c r="F7" s="101">
        <f>'1（1）收入明细表'!C17</f>
        <v>0</v>
      </c>
      <c r="G7" s="84" t="s">
        <v>547</v>
      </c>
    </row>
    <row r="8" spans="1:7" ht="15" customHeight="1">
      <c r="A8" s="44" t="s">
        <v>37</v>
      </c>
      <c r="B8" s="32">
        <v>3</v>
      </c>
      <c r="C8" s="32" t="s">
        <v>38</v>
      </c>
      <c r="D8" s="83" t="s">
        <v>547</v>
      </c>
      <c r="E8" s="85">
        <v>0</v>
      </c>
      <c r="F8" s="84">
        <f>E8</f>
        <v>0</v>
      </c>
      <c r="G8" s="84" t="s">
        <v>547</v>
      </c>
    </row>
    <row r="9" spans="1:7" ht="15" customHeight="1">
      <c r="A9" s="44"/>
      <c r="B9" s="32">
        <v>4</v>
      </c>
      <c r="C9" s="32" t="s">
        <v>548</v>
      </c>
      <c r="D9" s="85">
        <v>0</v>
      </c>
      <c r="E9" s="85">
        <v>0</v>
      </c>
      <c r="F9" s="104">
        <f>IF(D9&gt;E9,D9-E9,0)</f>
        <v>0</v>
      </c>
      <c r="G9" s="84" t="s">
        <v>547</v>
      </c>
    </row>
    <row r="10" spans="1:7" ht="15" customHeight="1">
      <c r="A10" s="44"/>
      <c r="B10" s="32">
        <v>5</v>
      </c>
      <c r="C10" s="32" t="s">
        <v>40</v>
      </c>
      <c r="D10" s="85">
        <v>0</v>
      </c>
      <c r="E10" s="85">
        <v>0</v>
      </c>
      <c r="F10" s="106">
        <f>IF(D10&lt;E10,E10-D10,0)</f>
        <v>0</v>
      </c>
      <c r="G10" s="106">
        <f>IF(D10&gt;=E10,D10-E10,0)</f>
        <v>0</v>
      </c>
    </row>
    <row r="11" spans="1:7" ht="15" customHeight="1">
      <c r="A11" s="44" t="s">
        <v>39</v>
      </c>
      <c r="B11" s="32">
        <v>6</v>
      </c>
      <c r="C11" s="32" t="s">
        <v>549</v>
      </c>
      <c r="D11" s="83" t="s">
        <v>547</v>
      </c>
      <c r="E11" s="84" t="s">
        <v>547</v>
      </c>
      <c r="F11" s="84" t="s">
        <v>547</v>
      </c>
      <c r="G11" s="84">
        <f>ABS('11股权投资所得明细表'!F16)</f>
        <v>0</v>
      </c>
    </row>
    <row r="12" spans="1:8" ht="15" customHeight="1">
      <c r="A12" s="44"/>
      <c r="B12" s="32">
        <v>7</v>
      </c>
      <c r="C12" s="32" t="s">
        <v>41</v>
      </c>
      <c r="D12" s="83" t="s">
        <v>547</v>
      </c>
      <c r="E12" s="84" t="s">
        <v>547</v>
      </c>
      <c r="F12" s="135">
        <v>0</v>
      </c>
      <c r="G12" s="135">
        <v>0</v>
      </c>
      <c r="H12" s="155">
        <f>IF(OR(F12&lt;0,G12&lt;0,F13&lt;0,G13&lt;0,F14&lt;0,G14&lt;0,G17&lt;0,F18&lt;0,G19&lt;0,F41&lt;0,G41&lt;0,F47&lt;0,F52&lt;0,G52&lt;0,F57&lt;0,G57&lt;0,F58&lt;0,F59&lt;0,G59&lt;0),"第3、4列各行≥0","")</f>
      </c>
    </row>
    <row r="13" spans="1:8" ht="15" customHeight="1">
      <c r="A13" s="44" t="s">
        <v>39</v>
      </c>
      <c r="B13" s="32">
        <v>8</v>
      </c>
      <c r="C13" s="32" t="s">
        <v>550</v>
      </c>
      <c r="D13" s="85">
        <v>0</v>
      </c>
      <c r="E13" s="85">
        <v>0</v>
      </c>
      <c r="F13" s="135">
        <v>0</v>
      </c>
      <c r="G13" s="135">
        <v>0</v>
      </c>
      <c r="H13" s="155" t="s">
        <v>713</v>
      </c>
    </row>
    <row r="14" spans="1:8" ht="15" customHeight="1">
      <c r="A14" s="44" t="s">
        <v>39</v>
      </c>
      <c r="B14" s="32">
        <v>9</v>
      </c>
      <c r="C14" s="32" t="s">
        <v>552</v>
      </c>
      <c r="D14" s="85">
        <v>0</v>
      </c>
      <c r="E14" s="85">
        <v>0</v>
      </c>
      <c r="F14" s="135">
        <v>0</v>
      </c>
      <c r="G14" s="135">
        <v>0</v>
      </c>
      <c r="H14" s="158"/>
    </row>
    <row r="15" spans="1:7" ht="15" customHeight="1">
      <c r="A15" s="44" t="s">
        <v>39</v>
      </c>
      <c r="B15" s="32">
        <v>10</v>
      </c>
      <c r="C15" s="32" t="s">
        <v>42</v>
      </c>
      <c r="D15" s="83" t="s">
        <v>547</v>
      </c>
      <c r="E15" s="84" t="s">
        <v>547</v>
      </c>
      <c r="F15" s="86">
        <f>IF('7以公允价值计量调整表'!G17&gt;0,'7以公允价值计量调整表'!G17,0)</f>
        <v>0</v>
      </c>
      <c r="G15" s="86">
        <f>IF('7以公允价值计量调整表'!G17&lt;=0,ABS('7以公允价值计量调整表'!G17),0)</f>
        <v>0</v>
      </c>
    </row>
    <row r="16" spans="1:8" ht="15" customHeight="1">
      <c r="A16" s="44"/>
      <c r="B16" s="32">
        <v>11</v>
      </c>
      <c r="C16" s="32" t="s">
        <v>43</v>
      </c>
      <c r="D16" s="85">
        <v>0</v>
      </c>
      <c r="E16" s="85">
        <v>0</v>
      </c>
      <c r="F16" s="105">
        <f>IF(D16&lt;E16,E16-D16,0)</f>
        <v>0</v>
      </c>
      <c r="G16" s="105">
        <f>IF(D16&gt;=E16,D16-E16,0)</f>
        <v>0</v>
      </c>
      <c r="H16" s="159"/>
    </row>
    <row r="17" spans="1:8" ht="15" customHeight="1">
      <c r="A17" s="44"/>
      <c r="B17" s="32">
        <v>12</v>
      </c>
      <c r="C17" s="32" t="s">
        <v>273</v>
      </c>
      <c r="D17" s="83" t="s">
        <v>547</v>
      </c>
      <c r="E17" s="84" t="s">
        <v>547</v>
      </c>
      <c r="F17" s="84" t="s">
        <v>547</v>
      </c>
      <c r="G17" s="135">
        <v>0</v>
      </c>
      <c r="H17" s="158"/>
    </row>
    <row r="18" spans="1:8" ht="15" customHeight="1">
      <c r="A18" s="44"/>
      <c r="B18" s="32">
        <v>13</v>
      </c>
      <c r="C18" s="32" t="s">
        <v>553</v>
      </c>
      <c r="D18" s="83" t="s">
        <v>547</v>
      </c>
      <c r="E18" s="84" t="s">
        <v>547</v>
      </c>
      <c r="F18" s="135">
        <v>0</v>
      </c>
      <c r="G18" s="84" t="s">
        <v>547</v>
      </c>
      <c r="H18" s="158"/>
    </row>
    <row r="19" spans="1:7" ht="15" customHeight="1">
      <c r="A19" s="44"/>
      <c r="B19" s="32">
        <v>14</v>
      </c>
      <c r="C19" s="32" t="s">
        <v>44</v>
      </c>
      <c r="D19" s="83" t="s">
        <v>547</v>
      </c>
      <c r="E19" s="84" t="s">
        <v>547</v>
      </c>
      <c r="F19" s="84" t="s">
        <v>547</v>
      </c>
      <c r="G19" s="135">
        <v>0</v>
      </c>
    </row>
    <row r="20" spans="1:7" ht="15" customHeight="1">
      <c r="A20" s="44"/>
      <c r="B20" s="32">
        <v>15</v>
      </c>
      <c r="C20" s="32" t="s">
        <v>45</v>
      </c>
      <c r="D20" s="83" t="s">
        <v>547</v>
      </c>
      <c r="E20" s="84" t="s">
        <v>547</v>
      </c>
      <c r="F20" s="84" t="s">
        <v>547</v>
      </c>
      <c r="G20" s="84">
        <f>'5税收优惠明细表'!C5</f>
        <v>0</v>
      </c>
    </row>
    <row r="21" spans="1:7" ht="15" customHeight="1">
      <c r="A21" s="44"/>
      <c r="B21" s="32">
        <v>16</v>
      </c>
      <c r="C21" s="32" t="s">
        <v>46</v>
      </c>
      <c r="D21" s="83" t="s">
        <v>547</v>
      </c>
      <c r="E21" s="84" t="s">
        <v>547</v>
      </c>
      <c r="F21" s="84" t="s">
        <v>547</v>
      </c>
      <c r="G21" s="86">
        <f>'5税收优惠明细表'!C10</f>
        <v>0</v>
      </c>
    </row>
    <row r="22" spans="1:8" ht="15" customHeight="1">
      <c r="A22" s="44"/>
      <c r="B22" s="32">
        <v>17</v>
      </c>
      <c r="C22" s="32" t="s">
        <v>47</v>
      </c>
      <c r="D22" s="83" t="s">
        <v>547</v>
      </c>
      <c r="E22" s="84" t="s">
        <v>547</v>
      </c>
      <c r="F22" s="84" t="s">
        <v>547</v>
      </c>
      <c r="G22" s="86">
        <f>'5税收优惠明细表'!C18</f>
        <v>0</v>
      </c>
      <c r="H22" s="158"/>
    </row>
    <row r="23" spans="1:7" ht="15" customHeight="1">
      <c r="A23" s="44"/>
      <c r="B23" s="32">
        <v>18</v>
      </c>
      <c r="C23" s="32" t="s">
        <v>48</v>
      </c>
      <c r="D23" s="83" t="s">
        <v>547</v>
      </c>
      <c r="E23" s="84" t="s">
        <v>547</v>
      </c>
      <c r="F23" s="84" t="s">
        <v>547</v>
      </c>
      <c r="G23" s="86">
        <f>'5税收优惠明细表'!C43</f>
        <v>0</v>
      </c>
    </row>
    <row r="24" spans="1:7" ht="15" customHeight="1">
      <c r="A24" s="44"/>
      <c r="B24" s="32">
        <v>19</v>
      </c>
      <c r="C24" s="32" t="s">
        <v>49</v>
      </c>
      <c r="D24" s="85">
        <v>0</v>
      </c>
      <c r="E24" s="85">
        <v>0</v>
      </c>
      <c r="F24" s="105">
        <f>IF(D24&lt;E24,E24-D24,0)</f>
        <v>0</v>
      </c>
      <c r="G24" s="105">
        <f>IF(D24&gt;=E24,D24-E24,0)</f>
        <v>0</v>
      </c>
    </row>
    <row r="25" spans="1:7" ht="15" customHeight="1">
      <c r="A25" s="44"/>
      <c r="B25" s="32">
        <v>20</v>
      </c>
      <c r="C25" s="32" t="s">
        <v>50</v>
      </c>
      <c r="D25" s="83" t="s">
        <v>547</v>
      </c>
      <c r="E25" s="84" t="s">
        <v>547</v>
      </c>
      <c r="F25" s="84">
        <f>SUM(F27:F43)+F45</f>
        <v>0</v>
      </c>
      <c r="G25" s="84">
        <f>SUM(G26:G30)+G32+SUM(G39:G41)+G44+G45</f>
        <v>0</v>
      </c>
    </row>
    <row r="26" spans="1:7" ht="15" customHeight="1">
      <c r="A26" s="44"/>
      <c r="B26" s="32">
        <v>21</v>
      </c>
      <c r="C26" s="32" t="s">
        <v>274</v>
      </c>
      <c r="D26" s="83" t="s">
        <v>547</v>
      </c>
      <c r="E26" s="84" t="s">
        <v>547</v>
      </c>
      <c r="F26" s="84" t="s">
        <v>547</v>
      </c>
      <c r="G26" s="84">
        <f>'2（1）成本费用明细表'!C16</f>
        <v>0</v>
      </c>
    </row>
    <row r="27" spans="1:7" ht="15" customHeight="1">
      <c r="A27" s="44"/>
      <c r="B27" s="32">
        <v>22</v>
      </c>
      <c r="C27" s="32" t="s">
        <v>51</v>
      </c>
      <c r="D27" s="85">
        <v>0</v>
      </c>
      <c r="E27" s="85">
        <v>0</v>
      </c>
      <c r="F27" s="104">
        <f>IF(D27&gt;=E27,D27-E27,0)</f>
        <v>0</v>
      </c>
      <c r="G27" s="104">
        <f>IF(D27&lt;E27,E27-D27,0)</f>
        <v>0</v>
      </c>
    </row>
    <row r="28" spans="1:7" ht="15" customHeight="1">
      <c r="A28" s="44"/>
      <c r="B28" s="32">
        <v>23</v>
      </c>
      <c r="C28" s="32" t="s">
        <v>52</v>
      </c>
      <c r="D28" s="84">
        <f>'14职工福利费支出纳税调整表'!C7</f>
        <v>0</v>
      </c>
      <c r="E28" s="84">
        <f>'14职工福利费支出纳税调整表'!C15</f>
        <v>0</v>
      </c>
      <c r="F28" s="84">
        <f>IF('14职工福利费支出纳税调整表'!C17&gt;=0,'14职工福利费支出纳税调整表'!C17,0)</f>
        <v>0</v>
      </c>
      <c r="G28" s="84">
        <f>IF('14职工福利费支出纳税调整表'!C17&lt;0,ABS('14职工福利费支出纳税调整表'!C17),0)</f>
        <v>0</v>
      </c>
    </row>
    <row r="29" spans="1:7" ht="15" customHeight="1">
      <c r="A29" s="44"/>
      <c r="B29" s="32">
        <v>24</v>
      </c>
      <c r="C29" s="32" t="s">
        <v>53</v>
      </c>
      <c r="D29" s="84">
        <f>'13职工教育经费支出跨年度纳税调整表'!C7</f>
        <v>0</v>
      </c>
      <c r="E29" s="84">
        <f>'13职工教育经费支出跨年度纳税调整表'!C15+'13职工教育经费支出跨年度纳税调整表'!C18</f>
        <v>0</v>
      </c>
      <c r="F29" s="84">
        <f>IF(D29&gt;=E29,D29-E29,0)</f>
        <v>0</v>
      </c>
      <c r="G29" s="87">
        <f>IF(D29&lt;E29,E29-D29,0)</f>
        <v>0</v>
      </c>
    </row>
    <row r="30" spans="1:8" ht="15" customHeight="1">
      <c r="A30" s="44"/>
      <c r="B30" s="32">
        <v>25</v>
      </c>
      <c r="C30" s="32" t="s">
        <v>54</v>
      </c>
      <c r="D30" s="85">
        <v>0</v>
      </c>
      <c r="E30" s="137">
        <v>0</v>
      </c>
      <c r="F30" s="84">
        <f>IF(D30&gt;=E30,D30-E30,0)</f>
        <v>0</v>
      </c>
      <c r="G30" s="84">
        <f>IF(D30&lt;E30,E30-D30,0)</f>
        <v>0</v>
      </c>
      <c r="H30" s="158"/>
    </row>
    <row r="31" spans="1:8" ht="15" customHeight="1">
      <c r="A31" s="44"/>
      <c r="B31" s="32">
        <v>26</v>
      </c>
      <c r="C31" s="32" t="s">
        <v>55</v>
      </c>
      <c r="D31" s="85">
        <v>0</v>
      </c>
      <c r="E31" s="84">
        <f>MIN(D31*0.6,'1（1）收入明细表'!C5*0.005)</f>
        <v>0</v>
      </c>
      <c r="F31" s="84">
        <f>IF(D31&gt;=E31,D31-E31,0)</f>
        <v>0</v>
      </c>
      <c r="G31" s="84" t="s">
        <v>547</v>
      </c>
      <c r="H31" s="158"/>
    </row>
    <row r="32" spans="1:8" ht="15" customHeight="1">
      <c r="A32" s="44"/>
      <c r="B32" s="32">
        <v>27</v>
      </c>
      <c r="C32" s="32" t="s">
        <v>275</v>
      </c>
      <c r="D32" s="83" t="s">
        <v>547</v>
      </c>
      <c r="E32" s="84" t="s">
        <v>547</v>
      </c>
      <c r="F32" s="84">
        <f>'8广告费纳税调整表'!C13</f>
        <v>0</v>
      </c>
      <c r="G32" s="84">
        <f>'8广告费纳税调整表'!C16</f>
        <v>0</v>
      </c>
      <c r="H32" s="158"/>
    </row>
    <row r="33" spans="1:8" ht="15" customHeight="1">
      <c r="A33" s="44"/>
      <c r="B33" s="32">
        <v>28</v>
      </c>
      <c r="C33" s="32" t="s">
        <v>56</v>
      </c>
      <c r="D33" s="85">
        <v>0</v>
      </c>
      <c r="E33" s="85">
        <v>0</v>
      </c>
      <c r="F33" s="84">
        <f>IF(D33&gt;=E33,D33-E33,0)</f>
        <v>0</v>
      </c>
      <c r="G33" s="84" t="s">
        <v>554</v>
      </c>
      <c r="H33" s="158"/>
    </row>
    <row r="34" spans="1:8" ht="15" customHeight="1">
      <c r="A34" s="44"/>
      <c r="B34" s="32">
        <v>29</v>
      </c>
      <c r="C34" s="32" t="s">
        <v>57</v>
      </c>
      <c r="D34" s="85">
        <v>0</v>
      </c>
      <c r="E34" s="85">
        <v>0</v>
      </c>
      <c r="F34" s="104">
        <f>IF(D34&gt;=E34,D34-E34,0)</f>
        <v>0</v>
      </c>
      <c r="G34" s="88" t="s">
        <v>554</v>
      </c>
      <c r="H34" s="158"/>
    </row>
    <row r="35" spans="1:7" ht="15" customHeight="1">
      <c r="A35" s="44"/>
      <c r="B35" s="32">
        <v>30</v>
      </c>
      <c r="C35" s="32" t="s">
        <v>58</v>
      </c>
      <c r="D35" s="85">
        <v>0</v>
      </c>
      <c r="E35" s="85">
        <v>0</v>
      </c>
      <c r="F35" s="84">
        <f>IF(D35&gt;=E35,D35-E35,0)</f>
        <v>0</v>
      </c>
      <c r="G35" s="84" t="s">
        <v>554</v>
      </c>
    </row>
    <row r="36" spans="1:7" ht="15" customHeight="1">
      <c r="A36" s="44"/>
      <c r="B36" s="32">
        <v>31</v>
      </c>
      <c r="C36" s="32" t="s">
        <v>59</v>
      </c>
      <c r="D36" s="85">
        <v>0</v>
      </c>
      <c r="E36" s="84" t="s">
        <v>554</v>
      </c>
      <c r="F36" s="84">
        <f>D36</f>
        <v>0</v>
      </c>
      <c r="G36" s="84" t="s">
        <v>554</v>
      </c>
    </row>
    <row r="37" spans="1:8" ht="15" customHeight="1">
      <c r="A37" s="44"/>
      <c r="B37" s="32">
        <v>32</v>
      </c>
      <c r="C37" s="32" t="s">
        <v>60</v>
      </c>
      <c r="D37" s="85">
        <v>0</v>
      </c>
      <c r="E37" s="84" t="s">
        <v>554</v>
      </c>
      <c r="F37" s="84">
        <f>D37</f>
        <v>0</v>
      </c>
      <c r="G37" s="84" t="s">
        <v>554</v>
      </c>
      <c r="H37" s="158"/>
    </row>
    <row r="38" spans="1:8" ht="15" customHeight="1">
      <c r="A38" s="44"/>
      <c r="B38" s="32">
        <v>33</v>
      </c>
      <c r="C38" s="32" t="s">
        <v>61</v>
      </c>
      <c r="D38" s="85">
        <v>0</v>
      </c>
      <c r="E38" s="84" t="s">
        <v>554</v>
      </c>
      <c r="F38" s="84">
        <f>D38</f>
        <v>0</v>
      </c>
      <c r="G38" s="84" t="s">
        <v>554</v>
      </c>
      <c r="H38" s="158"/>
    </row>
    <row r="39" spans="1:8" ht="15" customHeight="1">
      <c r="A39" s="44"/>
      <c r="B39" s="32">
        <v>34</v>
      </c>
      <c r="C39" s="32" t="s">
        <v>62</v>
      </c>
      <c r="D39" s="85">
        <v>0</v>
      </c>
      <c r="E39" s="85">
        <v>0</v>
      </c>
      <c r="F39" s="84">
        <f>IF(D39&gt;=E39,D39-E39,0)</f>
        <v>0</v>
      </c>
      <c r="G39" s="104">
        <f>IF(D39&lt;E39,E39-D39,0)</f>
        <v>0</v>
      </c>
      <c r="H39" s="158"/>
    </row>
    <row r="40" spans="1:8" ht="15" customHeight="1">
      <c r="A40" s="44"/>
      <c r="B40" s="32">
        <v>35</v>
      </c>
      <c r="C40" s="32" t="s">
        <v>63</v>
      </c>
      <c r="D40" s="85">
        <v>0</v>
      </c>
      <c r="E40" s="85">
        <v>0</v>
      </c>
      <c r="F40" s="84">
        <f>IF(D40&gt;=E40,D40-E40,0)</f>
        <v>0</v>
      </c>
      <c r="G40" s="104">
        <f>IF(D40&lt;E40,E40-D40,0)</f>
        <v>0</v>
      </c>
      <c r="H40" s="158"/>
    </row>
    <row r="41" spans="1:7" ht="15" customHeight="1">
      <c r="A41" s="44"/>
      <c r="B41" s="32">
        <v>36</v>
      </c>
      <c r="C41" s="32" t="s">
        <v>555</v>
      </c>
      <c r="D41" s="85">
        <v>0</v>
      </c>
      <c r="E41" s="85">
        <v>0</v>
      </c>
      <c r="F41" s="135">
        <v>0</v>
      </c>
      <c r="G41" s="135">
        <v>0</v>
      </c>
    </row>
    <row r="42" spans="1:7" ht="15" customHeight="1">
      <c r="A42" s="44"/>
      <c r="B42" s="32">
        <v>37</v>
      </c>
      <c r="C42" s="32" t="s">
        <v>556</v>
      </c>
      <c r="D42" s="85">
        <v>0</v>
      </c>
      <c r="E42" s="84" t="s">
        <v>554</v>
      </c>
      <c r="F42" s="84">
        <f>D42</f>
        <v>0</v>
      </c>
      <c r="G42" s="84" t="s">
        <v>554</v>
      </c>
    </row>
    <row r="43" spans="1:7" ht="15" customHeight="1">
      <c r="A43" s="44"/>
      <c r="B43" s="32">
        <v>38</v>
      </c>
      <c r="C43" s="32" t="s">
        <v>64</v>
      </c>
      <c r="D43" s="85">
        <v>0</v>
      </c>
      <c r="E43" s="84" t="s">
        <v>554</v>
      </c>
      <c r="F43" s="84">
        <f>D43</f>
        <v>0</v>
      </c>
      <c r="G43" s="84" t="s">
        <v>554</v>
      </c>
    </row>
    <row r="44" spans="1:7" ht="15" customHeight="1">
      <c r="A44" s="44"/>
      <c r="B44" s="32">
        <v>39</v>
      </c>
      <c r="C44" s="32" t="s">
        <v>65</v>
      </c>
      <c r="D44" s="84" t="s">
        <v>554</v>
      </c>
      <c r="E44" s="84" t="s">
        <v>554</v>
      </c>
      <c r="F44" s="84" t="s">
        <v>554</v>
      </c>
      <c r="G44" s="84">
        <f>'5税收优惠明细表'!C13</f>
        <v>0</v>
      </c>
    </row>
    <row r="45" spans="1:7" ht="15" customHeight="1">
      <c r="A45" s="44"/>
      <c r="B45" s="32">
        <v>40</v>
      </c>
      <c r="C45" s="32" t="s">
        <v>66</v>
      </c>
      <c r="D45" s="85">
        <v>0</v>
      </c>
      <c r="E45" s="85">
        <v>0</v>
      </c>
      <c r="F45" s="105">
        <f>IF(D45&gt;=E45,D45-E45,0)</f>
        <v>0</v>
      </c>
      <c r="G45" s="105">
        <f>IF(D45&lt;E45,E45-D45,0)</f>
        <v>0</v>
      </c>
    </row>
    <row r="46" spans="1:8" ht="15" customHeight="1">
      <c r="A46" s="44"/>
      <c r="B46" s="32">
        <v>41</v>
      </c>
      <c r="C46" s="32" t="s">
        <v>67</v>
      </c>
      <c r="D46" s="84" t="s">
        <v>554</v>
      </c>
      <c r="E46" s="84" t="s">
        <v>554</v>
      </c>
      <c r="F46" s="84">
        <f>SUM(F47:F55)</f>
        <v>0</v>
      </c>
      <c r="G46" s="84">
        <f>SUM(G47:G55)</f>
        <v>0</v>
      </c>
      <c r="H46" s="158"/>
    </row>
    <row r="47" spans="1:7" ht="15" customHeight="1">
      <c r="A47" s="44"/>
      <c r="B47" s="32">
        <v>42</v>
      </c>
      <c r="C47" s="32" t="s">
        <v>68</v>
      </c>
      <c r="D47" s="85">
        <v>0</v>
      </c>
      <c r="E47" s="85">
        <v>0</v>
      </c>
      <c r="F47" s="139">
        <f>IF(D47&gt;=E47,D47-E47,0)</f>
        <v>0</v>
      </c>
      <c r="G47" s="104">
        <f>IF(D47&lt;E47,E47-D47,0)</f>
        <v>0</v>
      </c>
    </row>
    <row r="48" spans="1:7" ht="15" customHeight="1">
      <c r="A48" s="44"/>
      <c r="B48" s="32">
        <v>43</v>
      </c>
      <c r="C48" s="32" t="s">
        <v>69</v>
      </c>
      <c r="D48" s="84" t="s">
        <v>554</v>
      </c>
      <c r="E48" s="84" t="s">
        <v>554</v>
      </c>
      <c r="F48" s="84">
        <f>IF('9资产折旧纳税调整表'!I8&gt;=0,'9资产折旧纳税调整表'!I8,0)</f>
        <v>0</v>
      </c>
      <c r="G48" s="84">
        <f>IF('9资产折旧纳税调整表'!I8&lt;0,ABS('9资产折旧纳税调整表'!I8),0)</f>
        <v>0</v>
      </c>
    </row>
    <row r="49" spans="1:7" ht="15" customHeight="1">
      <c r="A49" s="44"/>
      <c r="B49" s="32">
        <v>44</v>
      </c>
      <c r="C49" s="32" t="s">
        <v>557</v>
      </c>
      <c r="D49" s="84" t="s">
        <v>554</v>
      </c>
      <c r="E49" s="84" t="s">
        <v>554</v>
      </c>
      <c r="F49" s="84">
        <f>IF('9资产折旧纳税调整表'!I14&gt;=0,'9资产折旧纳税调整表'!I14,0)</f>
        <v>0</v>
      </c>
      <c r="G49" s="84">
        <f>IF('9资产折旧纳税调整表'!I14&lt;0,ABS('9资产折旧纳税调整表'!I14),0)</f>
        <v>0</v>
      </c>
    </row>
    <row r="50" spans="1:7" ht="15" customHeight="1">
      <c r="A50" s="44"/>
      <c r="B50" s="32">
        <v>45</v>
      </c>
      <c r="C50" s="32" t="s">
        <v>70</v>
      </c>
      <c r="D50" s="84" t="s">
        <v>554</v>
      </c>
      <c r="E50" s="84" t="s">
        <v>554</v>
      </c>
      <c r="F50" s="84">
        <f>IF('9资产折旧纳税调整表'!I17&gt;=0,'9资产折旧纳税调整表'!I17,0)</f>
        <v>0</v>
      </c>
      <c r="G50" s="84">
        <f>IF('9资产折旧纳税调整表'!I17&lt;0,ABS('9资产折旧纳税调整表'!I17),0)</f>
        <v>0</v>
      </c>
    </row>
    <row r="51" spans="1:8" ht="15" customHeight="1">
      <c r="A51" s="44"/>
      <c r="B51" s="32">
        <v>46</v>
      </c>
      <c r="C51" s="32" t="s">
        <v>71</v>
      </c>
      <c r="D51" s="84" t="s">
        <v>554</v>
      </c>
      <c r="E51" s="84" t="s">
        <v>554</v>
      </c>
      <c r="F51" s="84">
        <f>IF('9资产折旧纳税调整表'!I22&gt;=0,'9资产折旧纳税调整表'!I22,0)</f>
        <v>0</v>
      </c>
      <c r="G51" s="84">
        <f>IF('9资产折旧纳税调整表'!I22&lt;0,ABS('9资产折旧纳税调整表'!I22),0)</f>
        <v>0</v>
      </c>
      <c r="H51" s="158"/>
    </row>
    <row r="52" spans="1:7" ht="15" customHeight="1">
      <c r="A52" s="44"/>
      <c r="B52" s="32">
        <v>47</v>
      </c>
      <c r="C52" s="32" t="s">
        <v>72</v>
      </c>
      <c r="D52" s="85">
        <v>0</v>
      </c>
      <c r="E52" s="84" t="s">
        <v>554</v>
      </c>
      <c r="F52" s="135">
        <v>0</v>
      </c>
      <c r="G52" s="135">
        <v>0</v>
      </c>
    </row>
    <row r="53" spans="1:8" ht="15" customHeight="1">
      <c r="A53" s="44"/>
      <c r="B53" s="32">
        <v>48</v>
      </c>
      <c r="C53" s="32" t="s">
        <v>558</v>
      </c>
      <c r="D53" s="84" t="s">
        <v>547</v>
      </c>
      <c r="E53" s="85">
        <v>0</v>
      </c>
      <c r="F53" s="84">
        <f>IF('9资产折旧纳税调整表'!I23&gt;=0,'9资产折旧纳税调整表'!I23,0)</f>
        <v>0</v>
      </c>
      <c r="G53" s="84">
        <f>IF('9资产折旧纳税调整表'!I23&lt;0,ABS('9资产折旧纳税调整表'!I23),0)</f>
        <v>0</v>
      </c>
      <c r="H53" s="158"/>
    </row>
    <row r="54" spans="1:8" ht="15" customHeight="1">
      <c r="A54" s="44"/>
      <c r="B54" s="32">
        <v>49</v>
      </c>
      <c r="C54" s="32" t="s">
        <v>559</v>
      </c>
      <c r="D54" s="85">
        <v>0</v>
      </c>
      <c r="E54" s="85">
        <v>0</v>
      </c>
      <c r="F54" s="84">
        <f>IF('9资产折旧纳税调整表'!I24&gt;=0,'9资产折旧纳税调整表'!I24,0)</f>
        <v>0</v>
      </c>
      <c r="G54" s="84">
        <f>IF('9资产折旧纳税调整表'!I24&lt;0,ABS('9资产折旧纳税调整表'!I24),0)</f>
        <v>0</v>
      </c>
      <c r="H54" s="158"/>
    </row>
    <row r="55" spans="1:8" ht="15" customHeight="1">
      <c r="A55" s="44"/>
      <c r="B55" s="32">
        <v>50</v>
      </c>
      <c r="C55" s="32" t="s">
        <v>560</v>
      </c>
      <c r="D55" s="85">
        <v>0</v>
      </c>
      <c r="E55" s="85">
        <v>0</v>
      </c>
      <c r="F55" s="84">
        <f>IF(D55&gt;=E55,D55-E55,0)</f>
        <v>0</v>
      </c>
      <c r="G55" s="104">
        <f>IF(D55&lt;E55,E55-D55,0)</f>
        <v>0</v>
      </c>
      <c r="H55" s="158"/>
    </row>
    <row r="56" spans="1:8" ht="15" customHeight="1">
      <c r="A56" s="44"/>
      <c r="B56" s="32">
        <v>51</v>
      </c>
      <c r="C56" s="32" t="s">
        <v>276</v>
      </c>
      <c r="D56" s="84" t="s">
        <v>561</v>
      </c>
      <c r="E56" s="84" t="s">
        <v>561</v>
      </c>
      <c r="F56" s="84">
        <f>IF('10减值准备纳税调整表'!G22&gt;=0,'10减值准备纳税调整表'!G22,0)</f>
        <v>0</v>
      </c>
      <c r="G56" s="84">
        <f>IF('10减值准备纳税调整表'!G22&lt;0,ABS('10减值准备纳税调整表'!G22),0)</f>
        <v>0</v>
      </c>
      <c r="H56" s="158"/>
    </row>
    <row r="57" spans="1:7" ht="15" customHeight="1">
      <c r="A57" s="44"/>
      <c r="B57" s="32">
        <v>52</v>
      </c>
      <c r="C57" s="32" t="s">
        <v>73</v>
      </c>
      <c r="D57" s="84" t="s">
        <v>561</v>
      </c>
      <c r="E57" s="84" t="s">
        <v>561</v>
      </c>
      <c r="F57" s="135">
        <v>0</v>
      </c>
      <c r="G57" s="135">
        <v>0</v>
      </c>
    </row>
    <row r="58" spans="1:7" ht="15" customHeight="1">
      <c r="A58" s="44"/>
      <c r="B58" s="32">
        <v>53</v>
      </c>
      <c r="C58" s="32" t="s">
        <v>562</v>
      </c>
      <c r="D58" s="84" t="s">
        <v>561</v>
      </c>
      <c r="E58" s="84" t="s">
        <v>561</v>
      </c>
      <c r="F58" s="135">
        <v>0</v>
      </c>
      <c r="G58" s="84" t="s">
        <v>561</v>
      </c>
    </row>
    <row r="59" spans="1:7" ht="15" customHeight="1">
      <c r="A59" s="44"/>
      <c r="B59" s="32">
        <v>54</v>
      </c>
      <c r="C59" s="32" t="s">
        <v>563</v>
      </c>
      <c r="D59" s="84" t="s">
        <v>561</v>
      </c>
      <c r="E59" s="84" t="s">
        <v>561</v>
      </c>
      <c r="F59" s="135">
        <v>0</v>
      </c>
      <c r="G59" s="135">
        <v>0</v>
      </c>
    </row>
    <row r="60" spans="1:7" ht="15" customHeight="1">
      <c r="A60" s="44"/>
      <c r="B60" s="32">
        <v>55</v>
      </c>
      <c r="C60" s="32" t="s">
        <v>74</v>
      </c>
      <c r="D60" s="84" t="s">
        <v>561</v>
      </c>
      <c r="E60" s="84" t="s">
        <v>561</v>
      </c>
      <c r="F60" s="84">
        <f>F6+F25+F46+F56+F57+F58+F59</f>
        <v>0</v>
      </c>
      <c r="G60" s="84">
        <f>G6+G25+G46+G56+G57+G59</f>
        <v>0</v>
      </c>
    </row>
    <row r="61" spans="1:7" ht="9.75" customHeight="1">
      <c r="A61" s="29"/>
      <c r="B61" s="29" t="s">
        <v>75</v>
      </c>
      <c r="C61" s="29" t="s">
        <v>564</v>
      </c>
      <c r="D61" s="47"/>
      <c r="E61" s="47"/>
      <c r="F61" s="30"/>
      <c r="G61" s="30"/>
    </row>
    <row r="62" spans="1:8" ht="9.75" customHeight="1">
      <c r="A62" s="29"/>
      <c r="B62" s="29"/>
      <c r="C62" s="29" t="s">
        <v>565</v>
      </c>
      <c r="D62" s="30"/>
      <c r="E62" s="30"/>
      <c r="F62" s="30"/>
      <c r="G62" s="30"/>
      <c r="H62" s="158"/>
    </row>
    <row r="63" spans="1:8" ht="9.75" customHeight="1">
      <c r="A63" s="29"/>
      <c r="B63" s="29"/>
      <c r="C63" s="312" t="s">
        <v>566</v>
      </c>
      <c r="D63" s="312"/>
      <c r="E63" s="312"/>
      <c r="F63" s="30"/>
      <c r="G63" s="30"/>
      <c r="H63" s="158"/>
    </row>
    <row r="64" spans="1:8" s="179" customFormat="1" ht="15" customHeight="1">
      <c r="A64" s="182"/>
      <c r="B64" s="182"/>
      <c r="C64" s="182" t="s">
        <v>277</v>
      </c>
      <c r="D64" s="307" t="s">
        <v>278</v>
      </c>
      <c r="E64" s="307"/>
      <c r="F64" s="307"/>
      <c r="G64" s="183"/>
      <c r="H64" s="184"/>
    </row>
    <row r="65" ht="14.25">
      <c r="H65" s="158"/>
    </row>
    <row r="66" ht="14.25">
      <c r="H66" s="158"/>
    </row>
    <row r="67" ht="14.25">
      <c r="H67" s="158"/>
    </row>
    <row r="68" ht="14.25">
      <c r="H68" s="158"/>
    </row>
    <row r="69" ht="14.25">
      <c r="H69" s="158"/>
    </row>
    <row r="70" ht="14.25">
      <c r="H70" s="158"/>
    </row>
    <row r="71" ht="14.25">
      <c r="H71" s="158"/>
    </row>
    <row r="72" ht="14.25">
      <c r="H72" s="158"/>
    </row>
    <row r="73" ht="14.25">
      <c r="H73" s="158"/>
    </row>
    <row r="74" ht="14.25">
      <c r="H74" s="158"/>
    </row>
    <row r="75" ht="14.25">
      <c r="H75" s="158"/>
    </row>
    <row r="76" ht="14.25">
      <c r="H76" s="158"/>
    </row>
    <row r="77" ht="14.25">
      <c r="H77" s="158"/>
    </row>
    <row r="78" ht="14.25">
      <c r="H78" s="158"/>
    </row>
    <row r="79" ht="14.25">
      <c r="H79" s="158"/>
    </row>
    <row r="80" ht="14.25">
      <c r="H80" s="158"/>
    </row>
    <row r="81" ht="14.25">
      <c r="H81" s="158"/>
    </row>
    <row r="82" ht="14.25">
      <c r="H82" s="158"/>
    </row>
    <row r="83" ht="14.25">
      <c r="H83" s="158"/>
    </row>
    <row r="84" ht="14.25">
      <c r="H84" s="158"/>
    </row>
    <row r="85" ht="14.25">
      <c r="H85" s="158"/>
    </row>
    <row r="87" ht="14.25">
      <c r="H87" s="158"/>
    </row>
    <row r="88" ht="14.25">
      <c r="H88" s="158"/>
    </row>
    <row r="89" ht="14.25">
      <c r="H89" s="158"/>
    </row>
    <row r="90" ht="14.25">
      <c r="H90" s="158"/>
    </row>
  </sheetData>
  <sheetProtection password="EF5C" sheet="1"/>
  <mergeCells count="6">
    <mergeCell ref="D64:F64"/>
    <mergeCell ref="A2:G2"/>
    <mergeCell ref="C4:C5"/>
    <mergeCell ref="B4:B5"/>
    <mergeCell ref="A4:A5"/>
    <mergeCell ref="C63:E63"/>
  </mergeCells>
  <dataValidations count="2">
    <dataValidation type="decimal" operator="lessThanOrEqual" allowBlank="1" showInputMessage="1" showErrorMessage="1" errorTitle="第25行第2列≤第22行第2列×0.02" error="第25行第2列≤第22行第2列×0.02" sqref="E30">
      <formula1>E27*0.02</formula1>
    </dataValidation>
    <dataValidation type="decimal" operator="greaterThanOrEqual" allowBlank="1" showInputMessage="1" showErrorMessage="1" errorTitle="第3、4列各行≥0" error="第3、4列各行≥0" sqref="F12:G14 G17 F18 G19 F41:G41 F52:G52 F57:G57 F58:F59 G59">
      <formula1>0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康洁刚</dc:creator>
  <cp:keywords/>
  <dc:description/>
  <cp:lastModifiedBy>zhangyong</cp:lastModifiedBy>
  <cp:lastPrinted>2009-03-24T07:16:34Z</cp:lastPrinted>
  <dcterms:created xsi:type="dcterms:W3CDTF">2008-06-01T23:44:54Z</dcterms:created>
  <dcterms:modified xsi:type="dcterms:W3CDTF">2013-03-27T03:45:54Z</dcterms:modified>
  <cp:category/>
  <cp:version/>
  <cp:contentType/>
  <cp:contentStatus/>
</cp:coreProperties>
</file>