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095" windowHeight="1230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4" i="1" l="1"/>
  <c r="D14" i="1"/>
  <c r="C14" i="1"/>
  <c r="E13" i="1"/>
  <c r="D13" i="1"/>
  <c r="C13" i="1"/>
  <c r="E12" i="1"/>
  <c r="D12" i="1"/>
  <c r="C12" i="1"/>
  <c r="E11" i="1"/>
  <c r="D11" i="1"/>
  <c r="C11" i="1"/>
  <c r="E10" i="1"/>
  <c r="D10" i="1"/>
  <c r="C10" i="1"/>
  <c r="E9" i="1"/>
  <c r="D9" i="1"/>
  <c r="C9" i="1"/>
  <c r="E8" i="1"/>
  <c r="D8" i="1"/>
  <c r="C8" i="1"/>
  <c r="E7" i="1"/>
  <c r="D7" i="1"/>
  <c r="C7" i="1"/>
  <c r="E6" i="1"/>
  <c r="D6" i="1"/>
  <c r="C6" i="1"/>
  <c r="E5" i="1"/>
  <c r="E4" i="1"/>
  <c r="E3" i="1"/>
  <c r="D3" i="1"/>
</calcChain>
</file>

<file path=xl/sharedStrings.xml><?xml version="1.0" encoding="utf-8"?>
<sst xmlns="http://schemas.openxmlformats.org/spreadsheetml/2006/main" count="48" uniqueCount="33">
  <si>
    <t>营改增前后税费比较</t>
  </si>
  <si>
    <t>税率</t>
  </si>
  <si>
    <t>营改增前</t>
  </si>
  <si>
    <t>营改增后</t>
  </si>
  <si>
    <t>差额</t>
  </si>
  <si>
    <t>营业收入</t>
  </si>
  <si>
    <t>营业成本（业务活动成本）</t>
  </si>
  <si>
    <t>营业税（增值税）税率</t>
  </si>
  <si>
    <t>营业税（增值税）</t>
  </si>
  <si>
    <t>城建税</t>
  </si>
  <si>
    <t>教育费附加</t>
  </si>
  <si>
    <t>地方教育费附加</t>
  </si>
  <si>
    <t>堤围费</t>
  </si>
  <si>
    <t xml:space="preserve">应纳税所得额 </t>
  </si>
  <si>
    <t>企业所得税</t>
  </si>
  <si>
    <t>税费小计</t>
  </si>
  <si>
    <t>总体税负</t>
  </si>
  <si>
    <t>借：</t>
  </si>
  <si>
    <t>银行存款等</t>
  </si>
  <si>
    <t>贷：</t>
  </si>
  <si>
    <t>商品销售收入</t>
  </si>
  <si>
    <t>应交税费--应交增值税</t>
  </si>
  <si>
    <t>业务活动成本</t>
  </si>
  <si>
    <t>应交税金</t>
  </si>
  <si>
    <t>购税控设备：  借：</t>
  </si>
  <si>
    <t>固定资产</t>
  </si>
  <si>
    <t>银行存款</t>
  </si>
  <si>
    <t>抵减增值税    借：</t>
  </si>
  <si>
    <t>递延收益</t>
  </si>
  <si>
    <t>管理费用</t>
  </si>
  <si>
    <t>累计折旧</t>
  </si>
  <si>
    <t>同时         借：</t>
  </si>
  <si>
    <t>每月计提折旧  借：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</si>
</sst>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.000%"/>
    <numFmt numFmtId="177" formatCode="#,##0.00_ "/>
    <numFmt numFmtId="178" formatCode="_-* #,##0.00_-;\-* #,##0.00_-;_-* &quot;-&quot;_-;_-@_-"/>
    <numFmt numFmtId="179" formatCode="_ * #,##0.00_ ;_ * \-#,##0.00_ ;_ * &quot;-&quot;??_ ;_ @_ "/>
  </numFmts>
  <fonts count="4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8" fontId="0" fillId="0" borderId="1" xfId="1" applyNumberFormat="1" applyFont="1" applyBorder="1">
      <alignment vertical="center"/>
    </xf>
    <xf numFmtId="177" fontId="0" fillId="2" borderId="1" xfId="1" applyNumberFormat="1" applyFont="1" applyFill="1" applyBorder="1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9" fontId="0" fillId="0" borderId="1" xfId="3" applyFont="1" applyBorder="1">
      <alignment vertical="center"/>
    </xf>
    <xf numFmtId="9" fontId="0" fillId="0" borderId="1" xfId="3" applyFont="1" applyBorder="1" applyAlignment="1">
      <alignment horizontal="right" vertical="center"/>
    </xf>
    <xf numFmtId="178" fontId="0" fillId="2" borderId="1" xfId="1" applyNumberFormat="1" applyFont="1" applyFill="1" applyBorder="1">
      <alignment vertical="center"/>
    </xf>
    <xf numFmtId="9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178" fontId="0" fillId="3" borderId="2" xfId="1" applyNumberFormat="1" applyFont="1" applyFill="1" applyBorder="1">
      <alignment vertical="center"/>
    </xf>
    <xf numFmtId="177" fontId="0" fillId="3" borderId="2" xfId="1" applyNumberFormat="1" applyFont="1" applyFill="1" applyBorder="1" applyAlignment="1">
      <alignment horizontal="right" vertical="center"/>
    </xf>
    <xf numFmtId="10" fontId="0" fillId="0" borderId="1" xfId="3" applyNumberFormat="1" applyFont="1" applyBorder="1">
      <alignment vertical="center"/>
    </xf>
    <xf numFmtId="178" fontId="0" fillId="0" borderId="0" xfId="1" applyNumberFormat="1" applyFont="1">
      <alignment vertical="center"/>
    </xf>
    <xf numFmtId="0" fontId="0" fillId="4" borderId="0" xfId="0" applyFill="1">
      <alignment vertical="center"/>
    </xf>
    <xf numFmtId="178" fontId="0" fillId="4" borderId="0" xfId="1" applyNumberFormat="1" applyFont="1" applyFill="1">
      <alignment vertical="center"/>
    </xf>
    <xf numFmtId="178" fontId="0" fillId="5" borderId="0" xfId="1" applyNumberFormat="1" applyFont="1" applyFill="1">
      <alignment vertical="center"/>
    </xf>
    <xf numFmtId="0" fontId="0" fillId="5" borderId="0" xfId="0" applyFill="1">
      <alignment vertical="center"/>
    </xf>
    <xf numFmtId="0" fontId="0" fillId="4" borderId="0" xfId="0" applyFill="1" applyAlignment="1">
      <alignment horizontal="right" vertical="center"/>
    </xf>
    <xf numFmtId="0" fontId="0" fillId="5" borderId="0" xfId="0" applyFill="1" applyAlignment="1">
      <alignment horizontal="right" vertical="center"/>
    </xf>
    <xf numFmtId="179" fontId="0" fillId="5" borderId="0" xfId="2" applyFill="1">
      <alignment vertical="center"/>
    </xf>
    <xf numFmtId="178" fontId="0" fillId="0" borderId="0" xfId="1" applyNumberFormat="1" applyFont="1" applyAlignment="1">
      <alignment horizontal="right" vertical="center"/>
    </xf>
    <xf numFmtId="178" fontId="0" fillId="3" borderId="0" xfId="1" applyNumberFormat="1" applyFont="1" applyFill="1">
      <alignment vertical="center"/>
    </xf>
    <xf numFmtId="178" fontId="0" fillId="3" borderId="0" xfId="1" applyNumberFormat="1" applyFont="1" applyFill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178" fontId="0" fillId="5" borderId="0" xfId="1" applyNumberFormat="1" applyFont="1" applyFill="1" applyAlignment="1">
      <alignment horizontal="center" vertical="center"/>
    </xf>
    <xf numFmtId="179" fontId="0" fillId="5" borderId="0" xfId="2" applyFont="1" applyFill="1">
      <alignment vertical="center"/>
    </xf>
  </cellXfs>
  <cellStyles count="4">
    <cellStyle name="百分比" xfId="3" builtinId="5"/>
    <cellStyle name="常规" xfId="0" builtinId="0"/>
    <cellStyle name="千位分隔" xfId="2" builtinId="3"/>
    <cellStyle name="千位分隔[0]" xfId="1" builtinId="6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16" workbookViewId="0">
      <selection activeCell="E29" sqref="E29"/>
    </sheetView>
  </sheetViews>
  <sheetFormatPr defaultColWidth="9" defaultRowHeight="13.5" x14ac:dyDescent="0.15"/>
  <cols>
    <col min="1" max="1" width="23.375" customWidth="1"/>
    <col min="2" max="2" width="15.5" customWidth="1"/>
    <col min="3" max="3" width="18.875" customWidth="1"/>
    <col min="4" max="4" width="18.625" customWidth="1"/>
    <col min="5" max="5" width="20.625" customWidth="1"/>
    <col min="6" max="6" width="15.5" customWidth="1"/>
  </cols>
  <sheetData>
    <row r="1" spans="1:5" ht="36" customHeight="1" x14ac:dyDescent="0.15">
      <c r="A1" s="26" t="s">
        <v>0</v>
      </c>
      <c r="B1" s="26"/>
      <c r="C1" s="26"/>
      <c r="D1" s="26"/>
      <c r="E1" s="26"/>
    </row>
    <row r="2" spans="1:5" ht="22.5" customHeight="1" x14ac:dyDescent="0.15">
      <c r="A2" s="1"/>
      <c r="B2" s="1" t="s">
        <v>1</v>
      </c>
      <c r="C2" s="1" t="s">
        <v>2</v>
      </c>
      <c r="D2" s="1" t="s">
        <v>3</v>
      </c>
      <c r="E2" s="1" t="s">
        <v>4</v>
      </c>
    </row>
    <row r="3" spans="1:5" ht="20.25" customHeight="1" x14ac:dyDescent="0.15">
      <c r="A3" s="2" t="s">
        <v>5</v>
      </c>
      <c r="B3" s="2"/>
      <c r="C3" s="3">
        <v>1000000</v>
      </c>
      <c r="D3" s="3">
        <f>1000000/(1+0.03)</f>
        <v>970873.78640776698</v>
      </c>
      <c r="E3" s="4">
        <f>D3-C3</f>
        <v>-29126.213592233002</v>
      </c>
    </row>
    <row r="4" spans="1:5" ht="20.25" customHeight="1" x14ac:dyDescent="0.15">
      <c r="A4" s="2" t="s">
        <v>6</v>
      </c>
      <c r="B4" s="2"/>
      <c r="C4" s="3">
        <v>800000</v>
      </c>
      <c r="D4" s="3">
        <v>800000</v>
      </c>
      <c r="E4" s="5">
        <f t="shared" ref="E4:E14" si="0">D4-C4</f>
        <v>0</v>
      </c>
    </row>
    <row r="5" spans="1:5" ht="20.25" customHeight="1" x14ac:dyDescent="0.15">
      <c r="A5" s="2" t="s">
        <v>7</v>
      </c>
      <c r="B5" s="2"/>
      <c r="C5" s="6">
        <v>0.05</v>
      </c>
      <c r="D5" s="6">
        <v>0.03</v>
      </c>
      <c r="E5" s="7">
        <f t="shared" si="0"/>
        <v>-0.02</v>
      </c>
    </row>
    <row r="6" spans="1:5" ht="20.25" customHeight="1" x14ac:dyDescent="0.15">
      <c r="A6" s="2" t="s">
        <v>8</v>
      </c>
      <c r="B6" s="2"/>
      <c r="C6" s="3">
        <f>C3*C5</f>
        <v>50000</v>
      </c>
      <c r="D6" s="8">
        <f>D3*D5</f>
        <v>29126.213592233002</v>
      </c>
      <c r="E6" s="5">
        <f t="shared" si="0"/>
        <v>-20873.786407766998</v>
      </c>
    </row>
    <row r="7" spans="1:5" ht="20.25" customHeight="1" x14ac:dyDescent="0.15">
      <c r="A7" s="2" t="s">
        <v>9</v>
      </c>
      <c r="B7" s="9">
        <v>7.0000000000000007E-2</v>
      </c>
      <c r="C7" s="3">
        <f>C6*B7</f>
        <v>3500</v>
      </c>
      <c r="D7" s="3">
        <f>D6*B7</f>
        <v>2038.8349514563099</v>
      </c>
      <c r="E7" s="5">
        <f t="shared" si="0"/>
        <v>-1461.1650485436901</v>
      </c>
    </row>
    <row r="8" spans="1:5" ht="20.25" customHeight="1" x14ac:dyDescent="0.15">
      <c r="A8" s="2" t="s">
        <v>10</v>
      </c>
      <c r="B8" s="9">
        <v>0.03</v>
      </c>
      <c r="C8" s="3">
        <f>C6*B8</f>
        <v>1500</v>
      </c>
      <c r="D8" s="3">
        <f>D6*B8</f>
        <v>873.78640776699001</v>
      </c>
      <c r="E8" s="5">
        <f t="shared" si="0"/>
        <v>-626.21359223300999</v>
      </c>
    </row>
    <row r="9" spans="1:5" ht="20.25" customHeight="1" x14ac:dyDescent="0.15">
      <c r="A9" s="2" t="s">
        <v>11</v>
      </c>
      <c r="B9" s="9">
        <v>0.02</v>
      </c>
      <c r="C9" s="3">
        <f>C6*B9</f>
        <v>1000</v>
      </c>
      <c r="D9" s="3">
        <f>D6*B9</f>
        <v>582.52427184466001</v>
      </c>
      <c r="E9" s="5">
        <f t="shared" si="0"/>
        <v>-417.47572815533999</v>
      </c>
    </row>
    <row r="10" spans="1:5" ht="20.25" customHeight="1" x14ac:dyDescent="0.15">
      <c r="A10" s="2" t="s">
        <v>12</v>
      </c>
      <c r="B10" s="10">
        <v>8.0999999999999996E-4</v>
      </c>
      <c r="C10" s="3">
        <f>C3*B10</f>
        <v>810</v>
      </c>
      <c r="D10" s="3">
        <f>D3*B10</f>
        <v>786.40776699029095</v>
      </c>
      <c r="E10" s="5">
        <f t="shared" si="0"/>
        <v>-23.592233009708799</v>
      </c>
    </row>
    <row r="11" spans="1:5" ht="20.25" customHeight="1" x14ac:dyDescent="0.15">
      <c r="A11" s="2" t="s">
        <v>13</v>
      </c>
      <c r="B11" s="2"/>
      <c r="C11" s="3">
        <f>C3-C4-C6-C7-C8-C9-C10</f>
        <v>143190</v>
      </c>
      <c r="D11" s="3">
        <f>D3-D4-D7-D8-D9-D10</f>
        <v>166592.23300970899</v>
      </c>
      <c r="E11" s="5">
        <f t="shared" si="0"/>
        <v>23402.2330097087</v>
      </c>
    </row>
    <row r="12" spans="1:5" ht="20.25" customHeight="1" x14ac:dyDescent="0.15">
      <c r="A12" s="2" t="s">
        <v>14</v>
      </c>
      <c r="B12" s="9">
        <v>0.1</v>
      </c>
      <c r="C12" s="3">
        <f>C11*B12</f>
        <v>14319</v>
      </c>
      <c r="D12" s="3">
        <f>D11*B12</f>
        <v>16659.223300970902</v>
      </c>
      <c r="E12" s="5">
        <f t="shared" si="0"/>
        <v>2340.2233009708698</v>
      </c>
    </row>
    <row r="13" spans="1:5" ht="20.25" customHeight="1" x14ac:dyDescent="0.15">
      <c r="A13" s="11" t="s">
        <v>15</v>
      </c>
      <c r="B13" s="11"/>
      <c r="C13" s="12">
        <f>C6+C7+C8+C9+C10+C12</f>
        <v>71129</v>
      </c>
      <c r="D13" s="12">
        <f>D6+D7+D8+D9+D10+D12</f>
        <v>50066.990291262096</v>
      </c>
      <c r="E13" s="13">
        <f t="shared" si="0"/>
        <v>-21062.0097087379</v>
      </c>
    </row>
    <row r="14" spans="1:5" ht="23.1" customHeight="1" x14ac:dyDescent="0.15">
      <c r="A14" s="2" t="s">
        <v>16</v>
      </c>
      <c r="B14" s="2"/>
      <c r="C14" s="14">
        <f>C13/C3</f>
        <v>7.1128999999999998E-2</v>
      </c>
      <c r="D14" s="14">
        <f>D13/D3</f>
        <v>5.1568999999999997E-2</v>
      </c>
      <c r="E14" s="14">
        <f t="shared" si="0"/>
        <v>-1.9560000000000001E-2</v>
      </c>
    </row>
    <row r="15" spans="1:5" x14ac:dyDescent="0.15">
      <c r="C15" s="15"/>
      <c r="D15" s="15"/>
      <c r="E15" s="15"/>
    </row>
    <row r="16" spans="1:5" x14ac:dyDescent="0.15">
      <c r="C16" s="15"/>
      <c r="D16" s="15"/>
      <c r="E16" s="15"/>
    </row>
    <row r="17" spans="1:6" ht="33" customHeight="1" x14ac:dyDescent="0.15">
      <c r="A17" s="27" t="s">
        <v>2</v>
      </c>
      <c r="B17" s="27"/>
      <c r="C17" s="27"/>
      <c r="D17" s="28" t="s">
        <v>3</v>
      </c>
      <c r="E17" s="28"/>
      <c r="F17" s="28"/>
    </row>
    <row r="18" spans="1:6" x14ac:dyDescent="0.15">
      <c r="A18" s="16"/>
      <c r="B18" s="16"/>
      <c r="C18" s="17"/>
      <c r="D18" s="18"/>
      <c r="E18" s="18"/>
      <c r="F18" s="19"/>
    </row>
    <row r="19" spans="1:6" ht="24" customHeight="1" x14ac:dyDescent="0.15">
      <c r="A19" s="20" t="s">
        <v>17</v>
      </c>
      <c r="B19" s="16" t="s">
        <v>18</v>
      </c>
      <c r="C19" s="17">
        <v>1000000</v>
      </c>
      <c r="D19" s="21" t="s">
        <v>17</v>
      </c>
      <c r="E19" s="19" t="s">
        <v>18</v>
      </c>
      <c r="F19" s="22">
        <v>1000000</v>
      </c>
    </row>
    <row r="20" spans="1:6" ht="24" customHeight="1" x14ac:dyDescent="0.15">
      <c r="A20" s="20" t="s">
        <v>19</v>
      </c>
      <c r="B20" s="16" t="s">
        <v>20</v>
      </c>
      <c r="C20" s="17">
        <v>1000000</v>
      </c>
      <c r="D20" s="21" t="s">
        <v>19</v>
      </c>
      <c r="E20" s="19" t="s">
        <v>20</v>
      </c>
      <c r="F20" s="22">
        <v>970873.79</v>
      </c>
    </row>
    <row r="21" spans="1:6" ht="24" customHeight="1" x14ac:dyDescent="0.15">
      <c r="A21" s="20"/>
      <c r="B21" s="16"/>
      <c r="C21" s="17"/>
      <c r="D21" s="18"/>
      <c r="E21" s="18" t="s">
        <v>21</v>
      </c>
      <c r="F21" s="22">
        <v>29126.21</v>
      </c>
    </row>
    <row r="22" spans="1:6" ht="24" customHeight="1" x14ac:dyDescent="0.15">
      <c r="A22" s="20" t="s">
        <v>17</v>
      </c>
      <c r="B22" s="16" t="s">
        <v>22</v>
      </c>
      <c r="C22" s="17">
        <v>50000</v>
      </c>
      <c r="D22" s="18"/>
      <c r="E22" s="18"/>
      <c r="F22" s="19"/>
    </row>
    <row r="23" spans="1:6" ht="24" customHeight="1" x14ac:dyDescent="0.15">
      <c r="A23" s="20" t="s">
        <v>19</v>
      </c>
      <c r="B23" s="16" t="s">
        <v>23</v>
      </c>
      <c r="C23" s="17">
        <v>50000</v>
      </c>
      <c r="D23" s="18"/>
      <c r="E23" s="18"/>
      <c r="F23" s="19"/>
    </row>
    <row r="24" spans="1:6" ht="27" customHeight="1" x14ac:dyDescent="0.15">
      <c r="C24" s="15"/>
      <c r="D24" s="15" t="s">
        <v>24</v>
      </c>
      <c r="E24" s="15" t="s">
        <v>25</v>
      </c>
      <c r="F24" s="29">
        <v>10000</v>
      </c>
    </row>
    <row r="25" spans="1:6" ht="27" customHeight="1" x14ac:dyDescent="0.15">
      <c r="C25" s="15"/>
      <c r="D25" s="23" t="s">
        <v>19</v>
      </c>
      <c r="E25" s="15" t="s">
        <v>26</v>
      </c>
      <c r="F25" s="29">
        <v>10000</v>
      </c>
    </row>
    <row r="26" spans="1:6" ht="27" customHeight="1" x14ac:dyDescent="0.15">
      <c r="C26" s="15"/>
      <c r="D26" s="24" t="s">
        <v>27</v>
      </c>
      <c r="E26" s="24" t="s">
        <v>21</v>
      </c>
      <c r="F26" s="29">
        <v>10000</v>
      </c>
    </row>
    <row r="27" spans="1:6" ht="27" customHeight="1" x14ac:dyDescent="0.15">
      <c r="C27" s="15"/>
      <c r="D27" s="23" t="s">
        <v>19</v>
      </c>
      <c r="E27" s="15" t="s">
        <v>28</v>
      </c>
      <c r="F27" s="29">
        <v>10000</v>
      </c>
    </row>
    <row r="28" spans="1:6" ht="27" customHeight="1" x14ac:dyDescent="0.15">
      <c r="C28" s="15"/>
      <c r="D28" s="15" t="s">
        <v>32</v>
      </c>
      <c r="E28" s="15" t="s">
        <v>29</v>
      </c>
      <c r="F28" s="29">
        <v>277.77999999999997</v>
      </c>
    </row>
    <row r="29" spans="1:6" ht="27" customHeight="1" x14ac:dyDescent="0.15">
      <c r="C29" s="15"/>
      <c r="D29" s="25" t="s">
        <v>19</v>
      </c>
      <c r="E29" s="24" t="s">
        <v>30</v>
      </c>
      <c r="F29" s="29">
        <v>277.77999999999997</v>
      </c>
    </row>
    <row r="30" spans="1:6" ht="27" customHeight="1" x14ac:dyDescent="0.15">
      <c r="C30" s="15"/>
      <c r="D30" s="15" t="s">
        <v>31</v>
      </c>
      <c r="E30" s="15" t="s">
        <v>28</v>
      </c>
      <c r="F30" s="29">
        <v>277.77999999999997</v>
      </c>
    </row>
    <row r="31" spans="1:6" ht="27" customHeight="1" x14ac:dyDescent="0.15">
      <c r="C31" s="15"/>
      <c r="D31" s="23" t="s">
        <v>19</v>
      </c>
      <c r="E31" s="15" t="s">
        <v>29</v>
      </c>
      <c r="F31" s="29">
        <v>277.77999999999997</v>
      </c>
    </row>
    <row r="32" spans="1:6" ht="27" customHeight="1" x14ac:dyDescent="0.15">
      <c r="C32" s="15"/>
      <c r="D32" s="15"/>
      <c r="E32" s="15"/>
    </row>
    <row r="33" spans="3:5" x14ac:dyDescent="0.15">
      <c r="C33" s="15"/>
      <c r="D33" s="15"/>
      <c r="E33" s="15"/>
    </row>
    <row r="34" spans="3:5" x14ac:dyDescent="0.15">
      <c r="C34" s="15"/>
      <c r="D34" s="15"/>
      <c r="E34" s="15"/>
    </row>
  </sheetData>
  <mergeCells count="3">
    <mergeCell ref="A1:E1"/>
    <mergeCell ref="A17:C17"/>
    <mergeCell ref="D17:F17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2016-06-20T07:43:00Z</cp:lastPrinted>
  <dcterms:created xsi:type="dcterms:W3CDTF">2016-06-20T02:59:00Z</dcterms:created>
  <dcterms:modified xsi:type="dcterms:W3CDTF">2016-06-21T07:53:45Z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